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1. FINANCIJE JU\PRORAČUN 2026\I. IZMJENE I DOPUNE FP 2026\"/>
    </mc:Choice>
  </mc:AlternateContent>
  <xr:revisionPtr revIDLastSave="0" documentId="13_ncr:1_{C39C9F20-89E3-4A8F-A1E5-E2090CE8EE4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ažetak" sheetId="8" r:id="rId1"/>
    <sheet name="Račun prihoda i rashoda" sheetId="3" r:id="rId2"/>
    <sheet name="Rashodi po funkcijskoj" sheetId="12" r:id="rId3"/>
    <sheet name="Račun financiranja" sheetId="6" r:id="rId4"/>
    <sheet name="Posebni dio" sheetId="10" r:id="rId5"/>
  </sheets>
  <definedNames>
    <definedName name="_xlnm.Print_Titles" localSheetId="1">'Račun prihoda i rashoda'!#REF!</definedName>
    <definedName name="_xlnm.Print_Area" localSheetId="4">'Posebni dio'!$A$1:$E$126</definedName>
    <definedName name="_xlnm.Print_Area" localSheetId="3">'Račun financiranja'!$A$1:$E$28</definedName>
    <definedName name="_xlnm.Print_Area" localSheetId="1">'Račun prihoda i rashoda'!$A$1:$E$61</definedName>
    <definedName name="_xlnm.Print_Area" localSheetId="2">'Rashodi po funkcijskoj'!$A$1:$E$9</definedName>
    <definedName name="_xlnm.Print_Area" localSheetId="0">Sažetak!$A$1:$E$41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8" l="1"/>
  <c r="C23" i="8"/>
  <c r="C35" i="8"/>
  <c r="C39" i="8"/>
  <c r="C40" i="8" l="1"/>
  <c r="C20" i="8"/>
  <c r="C38" i="8"/>
  <c r="C27" i="8" l="1"/>
  <c r="C26" i="8"/>
  <c r="D27" i="8"/>
  <c r="D26" i="8"/>
  <c r="B27" i="8"/>
  <c r="B26" i="8"/>
  <c r="B20" i="8"/>
  <c r="D35" i="8"/>
  <c r="B35" i="8" l="1"/>
  <c r="D20" i="8"/>
  <c r="C17" i="8"/>
  <c r="D17" i="8"/>
  <c r="B17" i="8"/>
  <c r="E17" i="8" l="1"/>
  <c r="E20" i="8"/>
  <c r="B23" i="8"/>
  <c r="D23" i="8"/>
  <c r="B38" i="8"/>
  <c r="D38" i="8"/>
  <c r="B39" i="8"/>
  <c r="D39" i="8"/>
  <c r="C16" i="6"/>
  <c r="D16" i="6"/>
  <c r="E16" i="6"/>
  <c r="B16" i="6"/>
  <c r="C4" i="6"/>
  <c r="D4" i="6"/>
  <c r="E4" i="6"/>
  <c r="B4" i="6"/>
  <c r="C28" i="8" l="1"/>
  <c r="B28" i="8"/>
  <c r="D28" i="8"/>
  <c r="E38" i="8" l="1"/>
  <c r="E39" i="8"/>
  <c r="B40" i="8"/>
  <c r="D40" i="8"/>
</calcChain>
</file>

<file path=xl/sharedStrings.xml><?xml version="1.0" encoding="utf-8"?>
<sst xmlns="http://schemas.openxmlformats.org/spreadsheetml/2006/main" count="257" uniqueCount="128">
  <si>
    <t>PRIHODI UKUPNO</t>
  </si>
  <si>
    <t>RASHODI UKUPNO</t>
  </si>
  <si>
    <t>NETO FINANCIRANJE</t>
  </si>
  <si>
    <t>VIŠAK / MANJAK + NETO FINANCIRANJE</t>
  </si>
  <si>
    <t>B. RAČUN FINANCIRANJA</t>
  </si>
  <si>
    <t>II. POSEBNI DIO</t>
  </si>
  <si>
    <t>I. OPĆI DIO</t>
  </si>
  <si>
    <t>Članak 1.</t>
  </si>
  <si>
    <t>Opis</t>
  </si>
  <si>
    <t>Indeks
%</t>
  </si>
  <si>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</si>
  <si>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</si>
  <si>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</si>
  <si>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</si>
  <si>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</si>
  <si>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>8 Primici od financijske imovine i zaduživanja</t>
  </si>
  <si>
    <t>5 Izdaci za financijsku imovinu i otplate zajmova</t>
  </si>
  <si>
    <t>MANJAK PRIHODA za pokriće (preneseni)</t>
  </si>
  <si>
    <t>VIŠAK PRIHODA za raspodjelu (preneseni)</t>
  </si>
  <si>
    <t>D. PRORAČUN UKUPNO</t>
  </si>
  <si>
    <t>PRIHODI I PRIMICI s prenesenim viškom/manjkom</t>
  </si>
  <si>
    <t>RASHODI I IZDACI</t>
  </si>
  <si>
    <t>SAŽETAK RAČUNA PRIHODA I RASHODA I RAČUNA FINANCIRANJA</t>
  </si>
  <si>
    <t>A. SAŽETAK RAČUNA PRIHODA I RASHODA</t>
  </si>
  <si>
    <t>B. SAŽETAK RAČUNA FINANCIRANJA</t>
  </si>
  <si>
    <t>Izvor: 11 Opći prihodi i primici</t>
  </si>
  <si>
    <t>63 Pomoći iz inozemstva i od subjekata unutar općeg proračuna</t>
  </si>
  <si>
    <t>Izvor: 52 Ostale pomoći</t>
  </si>
  <si>
    <t>64 Prihodi od imovine</t>
  </si>
  <si>
    <t>66 Prihodi od prodaje proizvoda i robe te pruženih usluga i prihodi od donacija te povrati po protestiranim jamstvima</t>
  </si>
  <si>
    <t>Izvor: 31 Vlastiti prihodi</t>
  </si>
  <si>
    <t>31 Rashodi za zaposlene</t>
  </si>
  <si>
    <t>32 Materijalni rashodi</t>
  </si>
  <si>
    <t>34 Financijski rashodi</t>
  </si>
  <si>
    <t>41 Rashodi za nabavu neproizvedene dugotrajne imovine</t>
  </si>
  <si>
    <t>42 Rashodi za nabavu proizvedene dugotrajne imovine</t>
  </si>
  <si>
    <t>Izvor: 81 Namjenski primici od zaduživanja</t>
  </si>
  <si>
    <t>SVEUKUPNO RASHODI</t>
  </si>
  <si>
    <t>81 Primljeni povrati glavnica danih zajmova i depozita</t>
  </si>
  <si>
    <t>84 Primici od zaduživanja</t>
  </si>
  <si>
    <t>53 Izdaci za dionice i udjele u glavnici</t>
  </si>
  <si>
    <t>54 Izdaci za otplatu glavnice primljenih kredita i zajmova</t>
  </si>
  <si>
    <t>Članak 2.</t>
  </si>
  <si>
    <t>67 Prihodi iz nadležnog proračuna i od HZZO-a temeljem ugovornih obveza</t>
  </si>
  <si>
    <t>Članak 3.</t>
  </si>
  <si>
    <t>UKUPAN DONOS VIŠKA/MANJKA IZ PRETHODNIH GODINA**</t>
  </si>
  <si>
    <t xml:space="preserve">VIŠAK/MANJAK IZ PRETHODNIH GODINA KOJI ĆE SE POKRITI/RASPOREDITI U PRORAČUNSKOM RAZDOBLJU </t>
  </si>
  <si>
    <t>** Napomena: Redak UKUPAN DONOS VIŠKA/MANJKA IZ PRETHODNIH GODINA služi kao informacija i ne uzima se u obzir kod uravnoteženja proračuna, već se proračun uravnotežuje retkom VIŠAK/MANJAK IZ PRETHODNIH GODINA KOJI ĆE SE POKRITI/RASPOREDITI U PRORAČUNSKOM RAZDOBLJU</t>
  </si>
  <si>
    <t>Povećenje/
smanjenje</t>
  </si>
  <si>
    <t>5(4/2)</t>
  </si>
  <si>
    <t xml:space="preserve">C. PRENESENI VIŠAK ILI PRENESENI MANJAK PRIHODA NAD RASHODIMA </t>
  </si>
  <si>
    <t>SVEUKUPNO</t>
  </si>
  <si>
    <t>Funk. klas: 04 Ekonomski poslovi</t>
  </si>
  <si>
    <t>I PROJEKCIJE PLANA ZA 2027. I 2028. GODINU</t>
  </si>
  <si>
    <t>Plan
2026.</t>
  </si>
  <si>
    <t>Novi plan
2026.</t>
  </si>
  <si>
    <t>Izvor: 1 OPĆI PRIHODI I PRIMICI</t>
  </si>
  <si>
    <t>Izvor: 5 POMOĆI</t>
  </si>
  <si>
    <t xml:space="preserve">A3. RASHODI PREMA FUNKCIJSKOJ KLASIFIKACIJI </t>
  </si>
  <si>
    <t>UKUPNO PRIMICI</t>
  </si>
  <si>
    <t>UKUPNO IZDACI</t>
  </si>
  <si>
    <t>B2. RAČUN FINANCIRANJA PREMA IZVORIMA FINANCIRANJA</t>
  </si>
  <si>
    <t>B1. RAČUN FINANCIRANJA PREMA EKONOMSKOJ KLASIFIKACIJI</t>
  </si>
  <si>
    <t>Izvor: 8 NAMJENSKI PRIMICI OD ZADUŽIVANJA</t>
  </si>
  <si>
    <t>Izvor: 3 VLASTITI PRIHODI</t>
  </si>
  <si>
    <t xml:space="preserve">Izvor: 31 Vlastiti prihodi </t>
  </si>
  <si>
    <t>-</t>
  </si>
  <si>
    <t>68 Kazne, upravne mjere i ostali prihodi</t>
  </si>
  <si>
    <t>72 Prihodi od prodaje proizvedene dugotrajne imovine</t>
  </si>
  <si>
    <t xml:space="preserve">Plan 2026. </t>
  </si>
  <si>
    <t xml:space="preserve">Povećanje / smanjenje </t>
  </si>
  <si>
    <t xml:space="preserve">Novi plan 2026. </t>
  </si>
  <si>
    <t>Indeks %  (3/1)</t>
  </si>
  <si>
    <t>SVEUKUPNO PRIHODI</t>
  </si>
  <si>
    <t>36 Pomoći dane u inozemstvo i unutar općeg proračuna</t>
  </si>
  <si>
    <t>Izvor: 4 PRIHODI ZA POSEBNE NAMJENE</t>
  </si>
  <si>
    <t>Izvor: 43 Ostali prihodi za posebne namjene</t>
  </si>
  <si>
    <t>Izvor: 50 Pomoći iz državnog proračuna</t>
  </si>
  <si>
    <t>Izvor: 51 Programi Unije</t>
  </si>
  <si>
    <t>Izvor: 56 Fondovi EU</t>
  </si>
  <si>
    <t>Izvor: 58 Instrumenti EU nove generacije</t>
  </si>
  <si>
    <t>Izvor: 7 PRIHODI OD PRODAJE ILI ZAMJENE NEFINANCIJSKE IMOVINE I NADOKNADE S OSNOVA OSIGURANJA</t>
  </si>
  <si>
    <t>Izvor: 71 Prihodi od prodaje ili zamjene nefinancijske imovine i naknade s naslova osiguranja</t>
  </si>
  <si>
    <t>047 Ostale industrije</t>
  </si>
  <si>
    <t>Funk. klas: 05 Zaštita okoliša</t>
  </si>
  <si>
    <t>054 Zaštita bioraznolikosti i krajolika</t>
  </si>
  <si>
    <t>056 Poslovi i usluge zaštite okoliša koji nisu drugdje svrstani</t>
  </si>
  <si>
    <t>Plan 2026.</t>
  </si>
  <si>
    <t xml:space="preserve">Povećanje /smanjenje </t>
  </si>
  <si>
    <t>Novi plan 2026.</t>
  </si>
  <si>
    <t>Indeks % 4=3/1</t>
  </si>
  <si>
    <t>Razdjel: 014 UPRAVNI ODJEL ZA POLJOPRIVREDU I ZAŠTITU OKOLIŠA</t>
  </si>
  <si>
    <t>Glava: 01402 JAVNA USTANOVA ZA UPRAVLJANJE ZAŠTIĆENIM DIJELOVIMA PRIRODE</t>
  </si>
  <si>
    <t>A109012 Stručno i administrativno osoblje</t>
  </si>
  <si>
    <t>A109013 Aktivnosti u zaštićenim dijelovima prirode</t>
  </si>
  <si>
    <t>A109014 Rashodi za provođenje programa javne ustanove</t>
  </si>
  <si>
    <t>A109019 Održavanje Arboretuma Opeka</t>
  </si>
  <si>
    <t>T109004 Uklanjanje invanzivnih vrsta (IAS)</t>
  </si>
  <si>
    <t>T109007 Zaštita ulaza i uređenje dijela unutrašnjosti spilje Vindija</t>
  </si>
  <si>
    <t>Program: 1140 PROGRAMI EUROPSKIH POSLOVA</t>
  </si>
  <si>
    <t>K114022 Arboretum Opeka - održiva zelena destinacija</t>
  </si>
  <si>
    <t>T114058 LIFE RESTORE for MDD</t>
  </si>
  <si>
    <t>T114064 InterACT Green</t>
  </si>
  <si>
    <t>FINANCIJSKOG PLANA JAVNE USTANOVE ZA UPRAVLJANJE ZAŠTIĆENIM DIJELOVIMA PRIRODE VARAŽDINSKE ŽUPANIJE ZA 2026. GODINU</t>
  </si>
  <si>
    <t>U Financijskom planu Javne ustanove za upravljanje zaštićenim dijelovima prirode  Varaždinske županije za 2026. godinu i projekcijama plana za 2027. i 2028. godinu mijenja se članak 1. u dijelu Financijskog plana za 2026. godinu u Sažetku računa prihoda i rashoda, te se dodaje Sažetak računa financiranja i Preneseni višak ili preneseni manjak prihoda nad rashodima, kako slijedi:</t>
  </si>
  <si>
    <t xml:space="preserve">A1. PRIHODI I RASHODI PREMA EKONOMSKOJ KLASIFIKACIJI </t>
  </si>
  <si>
    <t>A2. PRIHODI I RASHODI PREMA IZVORIMA FINANCIRANJA</t>
  </si>
  <si>
    <t>PREDSJEDNIK UPRAVNOG VIJEĆA</t>
  </si>
  <si>
    <t>Program:1090 PROGRAM ZAŠTITE OKOLIŠA</t>
  </si>
  <si>
    <t xml:space="preserve">                                                                   A. RAČUN PRIHODA I RASHODA</t>
  </si>
  <si>
    <t>Naziv</t>
  </si>
  <si>
    <t>Razred i naziv</t>
  </si>
  <si>
    <t>U članku 2. Financijskog plana Javne ustanove za upravljanje zaštićenim dijelovima prirode Varaždinske županije za 2026. godinu i projekcijama plana za 2027. i 2028. godinu, Prihodi i rashodi te Primici i izdaci iskazani po proračunskim klasifikacijama i utvrđeni u Računu prihoda i rashoda Financijskog plana za 2026. godinu, povećavaju se ili smanjuju kako slijedi:</t>
  </si>
  <si>
    <t>U članku 3. Financijskog plana Javne ustanove za upravljanje zaštićenim ijelovima prirode Varaždinske županije  za 2026. godinu i projekcijama plana za 2027. i 2028. godinu, Rashodi i izdaci u Posebnom dijelu za 2026. godinu povećavaju se ili smanjuju prema proračunskim klasifikacijama, kako slijedi:</t>
  </si>
  <si>
    <t>Članak 4.</t>
  </si>
  <si>
    <t xml:space="preserve">projekcija za 2027. i 2028. godinu na Županijskoj skupštini Varaždinske županije, a stupa na snagu datumom stupanja na snagu I. Izmjena i dopuna </t>
  </si>
  <si>
    <t>Proračuna Varaždinske županije za 2026. godinu i projekcija za 2027. i 2028. godinu.</t>
  </si>
  <si>
    <t>Članak 5.</t>
  </si>
  <si>
    <t xml:space="preserve">I. Izmjene i dopune Financijskog plana za 2026. godinu i projekcija za 2027. i 2028. godinu Javne ustanove za upravljanje zaštićenim dijelovima prirode </t>
  </si>
  <si>
    <t>Varaždinske županije objavit će se na mrežnoj stranici Javne ustanove za upravljanje zaštićenim dijelovima prirode Varaždinske županije.</t>
  </si>
  <si>
    <t>Nenad Šantek, ing. geotehnike</t>
  </si>
  <si>
    <t>Temeljem odredbi članka 38. Zakona o proračunu (NN 144/21), članka 134. Zakona o zaštiti prirode (NN 80/13,15/18,14/19, 127/19 i 155/23) i članka 19. Statuta Javne ustanove za upravljanje zaštićenim dijelovima prirode Varaždinske županije ("Službeni vjesnik Varaždinske županije" broj 16/18 i 8/21), Upravno vijeće Javne ustanove za upravljanje zaštićenim dijelovima prirode Varaždinske županije, na 11. sjednici održanoj 28. 09. 2026. godine, donosi:</t>
  </si>
  <si>
    <t>KLASA: 400-02/25-01/1</t>
  </si>
  <si>
    <t>UR. BROJ: 2186-1-15-26-8</t>
  </si>
  <si>
    <t>Varaždin, 28. rujna 2026.</t>
  </si>
  <si>
    <t xml:space="preserve"> I. IZMJENE I DOPUNE</t>
  </si>
  <si>
    <t xml:space="preserve"> I. Izmjene i dopune Financijskog plana za 2026. godinu i projekcija za 2027. i 2028. godinu Javne ustanove za upravljanje zaštićenim </t>
  </si>
  <si>
    <t xml:space="preserve">dijelovima prirode Varaždinske županije smatraju se konačnim nakon donošenja I. izmjena i dopuna Proračuna Varaždinske županije za 2026. godinu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</si>
</sst>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0"/>
      <color theme="0" tint="-0.3499862666707357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i/>
      <sz val="11"/>
      <color theme="0" tint="-0.34998626667073579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00FF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9"/>
      <color theme="1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5" applyNumberFormat="0" applyAlignment="0" applyProtection="0"/>
    <xf numFmtId="0" fontId="10" fillId="8" borderId="6" applyNumberFormat="0" applyAlignment="0" applyProtection="0"/>
    <xf numFmtId="0" fontId="11" fillId="8" borderId="5" applyNumberFormat="0" applyAlignment="0" applyProtection="0"/>
    <xf numFmtId="0" fontId="12" fillId="0" borderId="7" applyNumberFormat="0" applyFill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9" fontId="1" fillId="0" borderId="0" applyFont="0" applyFill="0" applyBorder="0" applyAlignment="0" applyProtection="0"/>
    <xf numFmtId="0" fontId="43" fillId="0" borderId="0"/>
    <xf numFmtId="0" fontId="44" fillId="0" borderId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19" fillId="0" borderId="0" xfId="0" applyFont="1"/>
    <xf numFmtId="0" fontId="19" fillId="2" borderId="0" xfId="0" applyFont="1" applyFill="1" applyAlignment="1">
      <alignment horizontal="justify" vertical="top" wrapText="1"/>
    </xf>
    <xf numFmtId="0" fontId="21" fillId="0" borderId="0" xfId="0" applyFont="1"/>
    <xf numFmtId="0" fontId="19" fillId="2" borderId="0" xfId="0" applyFont="1" applyFill="1"/>
    <xf numFmtId="164" fontId="19" fillId="2" borderId="0" xfId="0" applyNumberFormat="1" applyFont="1" applyFill="1"/>
    <xf numFmtId="0" fontId="25" fillId="0" borderId="0" xfId="0" applyFont="1"/>
    <xf numFmtId="0" fontId="19" fillId="0" borderId="0" xfId="0" applyFont="1" applyAlignment="1">
      <alignment horizontal="center"/>
    </xf>
    <xf numFmtId="4" fontId="21" fillId="0" borderId="0" xfId="0" applyNumberFormat="1" applyFont="1"/>
    <xf numFmtId="4" fontId="19" fillId="0" borderId="0" xfId="0" applyNumberFormat="1" applyFont="1"/>
    <xf numFmtId="4" fontId="31" fillId="0" borderId="0" xfId="0" applyNumberFormat="1" applyFont="1" applyAlignment="1">
      <alignment horizontal="right" wrapText="1" indent="1"/>
    </xf>
    <xf numFmtId="164" fontId="19" fillId="0" borderId="0" xfId="0" applyNumberFormat="1" applyFont="1"/>
    <xf numFmtId="0" fontId="19" fillId="2" borderId="0" xfId="0" applyFont="1" applyFill="1" applyAlignment="1">
      <alignment horizontal="center"/>
    </xf>
    <xf numFmtId="4" fontId="23" fillId="0" borderId="0" xfId="0" applyNumberFormat="1" applyFont="1" applyAlignment="1">
      <alignment horizontal="right" wrapText="1" indent="1"/>
    </xf>
    <xf numFmtId="0" fontId="19" fillId="2" borderId="0" xfId="0" applyFont="1" applyFill="1" applyAlignment="1">
      <alignment horizontal="right"/>
    </xf>
    <xf numFmtId="164" fontId="19" fillId="2" borderId="0" xfId="0" applyNumberFormat="1" applyFont="1" applyFill="1" applyAlignment="1">
      <alignment horizontal="right"/>
    </xf>
    <xf numFmtId="0" fontId="32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3"/>
    </xf>
    <xf numFmtId="4" fontId="24" fillId="0" borderId="0" xfId="0" applyNumberFormat="1" applyFont="1" applyAlignment="1">
      <alignment horizontal="right" wrapText="1" indent="1"/>
    </xf>
    <xf numFmtId="0" fontId="24" fillId="0" borderId="0" xfId="0" applyFont="1" applyAlignment="1">
      <alignment horizontal="right" wrapText="1" indent="1"/>
    </xf>
    <xf numFmtId="0" fontId="16" fillId="0" borderId="0" xfId="0" applyFont="1"/>
    <xf numFmtId="0" fontId="19" fillId="0" borderId="0" xfId="0" applyFont="1" applyAlignment="1">
      <alignment horizontal="right"/>
    </xf>
    <xf numFmtId="0" fontId="37" fillId="3" borderId="0" xfId="0" applyFont="1" applyFill="1" applyAlignment="1">
      <alignment horizontal="left" wrapText="1" indent="3"/>
    </xf>
    <xf numFmtId="4" fontId="37" fillId="2" borderId="0" xfId="0" applyNumberFormat="1" applyFont="1" applyFill="1" applyAlignment="1">
      <alignment horizontal="right" wrapText="1" indent="1"/>
    </xf>
    <xf numFmtId="164" fontId="37" fillId="2" borderId="0" xfId="0" applyNumberFormat="1" applyFont="1" applyFill="1" applyAlignment="1">
      <alignment horizontal="right" wrapText="1" indent="1"/>
    </xf>
    <xf numFmtId="0" fontId="4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20" fillId="2" borderId="0" xfId="0" applyFont="1" applyFill="1" applyAlignment="1">
      <alignment horizontal="center"/>
    </xf>
    <xf numFmtId="4" fontId="29" fillId="0" borderId="0" xfId="0" applyNumberFormat="1" applyFont="1"/>
    <xf numFmtId="0" fontId="30" fillId="0" borderId="0" xfId="0" applyFont="1"/>
    <xf numFmtId="0" fontId="36" fillId="2" borderId="11" xfId="0" applyFont="1" applyFill="1" applyBorder="1" applyAlignment="1">
      <alignment horizontal="center" vertical="center" wrapText="1"/>
    </xf>
    <xf numFmtId="164" fontId="36" fillId="2" borderId="11" xfId="0" applyNumberFormat="1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3" fontId="34" fillId="2" borderId="11" xfId="0" applyNumberFormat="1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left" vertical="center" wrapText="1" indent="1"/>
    </xf>
    <xf numFmtId="4" fontId="38" fillId="2" borderId="11" xfId="0" applyNumberFormat="1" applyFont="1" applyFill="1" applyBorder="1" applyAlignment="1">
      <alignment horizontal="right" vertical="center" wrapText="1"/>
    </xf>
    <xf numFmtId="2" fontId="38" fillId="2" borderId="11" xfId="42" applyNumberFormat="1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left" vertical="center" wrapText="1" indent="1"/>
    </xf>
    <xf numFmtId="4" fontId="18" fillId="2" borderId="11" xfId="0" applyNumberFormat="1" applyFont="1" applyFill="1" applyBorder="1" applyAlignment="1">
      <alignment horizontal="right" vertical="center" wrapText="1"/>
    </xf>
    <xf numFmtId="2" fontId="18" fillId="2" borderId="11" xfId="42" applyNumberFormat="1" applyFont="1" applyFill="1" applyBorder="1" applyAlignment="1">
      <alignment horizontal="right" vertical="center" wrapText="1"/>
    </xf>
    <xf numFmtId="4" fontId="38" fillId="2" borderId="11" xfId="0" applyNumberFormat="1" applyFont="1" applyFill="1" applyBorder="1" applyAlignment="1">
      <alignment vertical="center" wrapText="1"/>
    </xf>
    <xf numFmtId="0" fontId="26" fillId="2" borderId="11" xfId="0" applyFont="1" applyFill="1" applyBorder="1" applyAlignment="1">
      <alignment horizontal="left" vertical="center" wrapText="1" indent="1"/>
    </xf>
    <xf numFmtId="4" fontId="26" fillId="2" borderId="11" xfId="0" applyNumberFormat="1" applyFont="1" applyFill="1" applyBorder="1" applyAlignment="1">
      <alignment horizontal="right" vertical="center" wrapText="1"/>
    </xf>
    <xf numFmtId="164" fontId="26" fillId="2" borderId="11" xfId="0" applyNumberFormat="1" applyFont="1" applyFill="1" applyBorder="1" applyAlignment="1">
      <alignment horizontal="right" vertical="center" wrapText="1"/>
    </xf>
    <xf numFmtId="164" fontId="18" fillId="2" borderId="11" xfId="0" applyNumberFormat="1" applyFont="1" applyFill="1" applyBorder="1" applyAlignment="1">
      <alignment horizontal="right" vertical="center" wrapText="1"/>
    </xf>
    <xf numFmtId="164" fontId="38" fillId="2" borderId="11" xfId="0" applyNumberFormat="1" applyFont="1" applyFill="1" applyBorder="1" applyAlignment="1">
      <alignment horizontal="right" vertical="center" wrapText="1"/>
    </xf>
    <xf numFmtId="0" fontId="39" fillId="2" borderId="11" xfId="0" applyFont="1" applyFill="1" applyBorder="1" applyAlignment="1">
      <alignment horizontal="left" vertical="center" wrapText="1" indent="1"/>
    </xf>
    <xf numFmtId="4" fontId="40" fillId="2" borderId="11" xfId="0" applyNumberFormat="1" applyFont="1" applyFill="1" applyBorder="1" applyAlignment="1">
      <alignment horizontal="right" vertical="center" wrapText="1"/>
    </xf>
    <xf numFmtId="4" fontId="39" fillId="0" borderId="11" xfId="0" applyNumberFormat="1" applyFont="1" applyBorder="1" applyAlignment="1">
      <alignment horizontal="right" vertical="center" wrapText="1"/>
    </xf>
    <xf numFmtId="164" fontId="40" fillId="2" borderId="11" xfId="0" applyNumberFormat="1" applyFont="1" applyFill="1" applyBorder="1" applyAlignment="1">
      <alignment horizontal="right" vertical="center" wrapText="1"/>
    </xf>
    <xf numFmtId="4" fontId="29" fillId="2" borderId="11" xfId="0" applyNumberFormat="1" applyFont="1" applyFill="1" applyBorder="1" applyAlignment="1">
      <alignment horizontal="right" vertical="center" wrapText="1"/>
    </xf>
    <xf numFmtId="0" fontId="38" fillId="2" borderId="11" xfId="0" quotePrefix="1" applyFont="1" applyFill="1" applyBorder="1" applyAlignment="1">
      <alignment horizontal="left" vertical="center" wrapText="1" indent="1"/>
    </xf>
    <xf numFmtId="0" fontId="36" fillId="0" borderId="11" xfId="0" applyFont="1" applyBorder="1" applyAlignment="1">
      <alignment horizontal="center" vertical="center" wrapText="1" indent="1"/>
    </xf>
    <xf numFmtId="0" fontId="37" fillId="2" borderId="11" xfId="0" applyFont="1" applyFill="1" applyBorder="1" applyAlignment="1">
      <alignment horizontal="center" vertical="center" wrapText="1"/>
    </xf>
    <xf numFmtId="164" fontId="37" fillId="2" borderId="11" xfId="0" applyNumberFormat="1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0" xfId="0" applyFont="1" applyFill="1" applyAlignment="1">
      <alignment horizontal="left" vertical="center" wrapText="1"/>
    </xf>
    <xf numFmtId="4" fontId="37" fillId="3" borderId="11" xfId="0" applyNumberFormat="1" applyFont="1" applyFill="1" applyBorder="1" applyAlignment="1">
      <alignment vertical="center" wrapText="1"/>
    </xf>
    <xf numFmtId="0" fontId="19" fillId="0" borderId="0" xfId="0" applyFont="1" applyAlignment="1">
      <alignment horizontal="right" vertical="center"/>
    </xf>
    <xf numFmtId="4" fontId="36" fillId="35" borderId="11" xfId="0" applyNumberFormat="1" applyFont="1" applyFill="1" applyBorder="1" applyAlignment="1">
      <alignment horizontal="right" vertical="center" wrapText="1"/>
    </xf>
    <xf numFmtId="164" fontId="36" fillId="35" borderId="11" xfId="0" applyNumberFormat="1" applyFont="1" applyFill="1" applyBorder="1" applyAlignment="1">
      <alignment horizontal="right" vertical="center" wrapText="1"/>
    </xf>
    <xf numFmtId="4" fontId="36" fillId="0" borderId="11" xfId="0" applyNumberFormat="1" applyFont="1" applyBorder="1" applyAlignment="1">
      <alignment horizontal="right" vertical="center" wrapText="1"/>
    </xf>
    <xf numFmtId="164" fontId="36" fillId="0" borderId="11" xfId="0" applyNumberFormat="1" applyFont="1" applyBorder="1" applyAlignment="1">
      <alignment horizontal="right" vertical="center" wrapText="1"/>
    </xf>
    <xf numFmtId="4" fontId="37" fillId="0" borderId="11" xfId="0" applyNumberFormat="1" applyFont="1" applyBorder="1" applyAlignment="1">
      <alignment horizontal="right" vertical="center" wrapText="1"/>
    </xf>
    <xf numFmtId="164" fontId="37" fillId="0" borderId="1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" fontId="36" fillId="35" borderId="11" xfId="0" applyNumberFormat="1" applyFont="1" applyFill="1" applyBorder="1" applyAlignment="1">
      <alignment vertical="center" wrapText="1"/>
    </xf>
    <xf numFmtId="164" fontId="37" fillId="35" borderId="11" xfId="0" applyNumberFormat="1" applyFont="1" applyFill="1" applyBorder="1" applyAlignment="1">
      <alignment vertical="center" wrapText="1"/>
    </xf>
    <xf numFmtId="164" fontId="37" fillId="3" borderId="11" xfId="0" applyNumberFormat="1" applyFont="1" applyFill="1" applyBorder="1" applyAlignment="1">
      <alignment vertical="center" wrapText="1"/>
    </xf>
    <xf numFmtId="2" fontId="36" fillId="35" borderId="11" xfId="45" applyNumberFormat="1" applyFont="1" applyFill="1" applyBorder="1" applyAlignment="1">
      <alignment vertical="center" wrapText="1"/>
    </xf>
    <xf numFmtId="164" fontId="36" fillId="35" borderId="11" xfId="0" applyNumberFormat="1" applyFont="1" applyFill="1" applyBorder="1" applyAlignment="1">
      <alignment vertical="center" wrapText="1"/>
    </xf>
    <xf numFmtId="0" fontId="36" fillId="35" borderId="11" xfId="0" applyFont="1" applyFill="1" applyBorder="1" applyAlignment="1">
      <alignment vertical="center" wrapText="1"/>
    </xf>
    <xf numFmtId="0" fontId="37" fillId="3" borderId="11" xfId="0" applyFont="1" applyFill="1" applyBorder="1" applyAlignment="1">
      <alignment vertical="center" wrapText="1"/>
    </xf>
    <xf numFmtId="0" fontId="36" fillId="0" borderId="11" xfId="0" applyFont="1" applyBorder="1" applyAlignment="1">
      <alignment vertical="center" wrapText="1"/>
    </xf>
    <xf numFmtId="0" fontId="37" fillId="0" borderId="11" xfId="0" applyFont="1" applyBorder="1" applyAlignment="1">
      <alignment vertical="center" wrapText="1"/>
    </xf>
    <xf numFmtId="0" fontId="36" fillId="3" borderId="11" xfId="0" applyFont="1" applyFill="1" applyBorder="1" applyAlignment="1">
      <alignment vertical="center" wrapText="1"/>
    </xf>
    <xf numFmtId="4" fontId="0" fillId="2" borderId="11" xfId="0" applyNumberFormat="1" applyFill="1" applyBorder="1" applyAlignment="1">
      <alignment horizontal="right" vertical="center"/>
    </xf>
    <xf numFmtId="164" fontId="0" fillId="2" borderId="11" xfId="0" applyNumberFormat="1" applyFill="1" applyBorder="1" applyAlignment="1">
      <alignment horizontal="right" vertical="center"/>
    </xf>
    <xf numFmtId="4" fontId="46" fillId="0" borderId="15" xfId="0" applyNumberFormat="1" applyFont="1" applyBorder="1" applyAlignment="1">
      <alignment horizontal="center" vertical="center" wrapText="1" indent="1"/>
    </xf>
    <xf numFmtId="4" fontId="46" fillId="3" borderId="16" xfId="0" applyNumberFormat="1" applyFont="1" applyFill="1" applyBorder="1" applyAlignment="1">
      <alignment horizontal="left" wrapText="1" indent="2"/>
    </xf>
    <xf numFmtId="4" fontId="46" fillId="3" borderId="16" xfId="0" applyNumberFormat="1" applyFont="1" applyFill="1" applyBorder="1" applyAlignment="1">
      <alignment horizontal="right" wrapText="1" indent="1"/>
    </xf>
    <xf numFmtId="0" fontId="46" fillId="0" borderId="15" xfId="0" applyFont="1" applyBorder="1" applyAlignment="1">
      <alignment horizontal="center" vertical="center" wrapText="1" indent="1"/>
    </xf>
    <xf numFmtId="4" fontId="46" fillId="3" borderId="16" xfId="0" applyNumberFormat="1" applyFont="1" applyFill="1" applyBorder="1" applyAlignment="1">
      <alignment wrapText="1"/>
    </xf>
    <xf numFmtId="0" fontId="47" fillId="0" borderId="0" xfId="0" applyFont="1" applyAlignment="1">
      <alignment horizontal="left" indent="1"/>
    </xf>
    <xf numFmtId="4" fontId="1" fillId="13" borderId="16" xfId="20" applyNumberFormat="1" applyBorder="1" applyAlignment="1">
      <alignment horizontal="left" wrapText="1" indent="1"/>
    </xf>
    <xf numFmtId="4" fontId="1" fillId="13" borderId="16" xfId="20" applyNumberFormat="1" applyBorder="1" applyAlignment="1">
      <alignment wrapText="1"/>
    </xf>
    <xf numFmtId="4" fontId="1" fillId="13" borderId="16" xfId="20" applyNumberFormat="1" applyBorder="1" applyAlignment="1">
      <alignment horizontal="right" wrapText="1" indent="1"/>
    </xf>
    <xf numFmtId="4" fontId="46" fillId="3" borderId="16" xfId="0" applyNumberFormat="1" applyFont="1" applyFill="1" applyBorder="1" applyAlignment="1">
      <alignment horizontal="left" wrapText="1" indent="3"/>
    </xf>
    <xf numFmtId="4" fontId="16" fillId="0" borderId="0" xfId="0" applyNumberFormat="1" applyFont="1"/>
    <xf numFmtId="4" fontId="36" fillId="0" borderId="15" xfId="0" applyNumberFormat="1" applyFont="1" applyBorder="1" applyAlignment="1">
      <alignment horizontal="center" vertical="center" wrapText="1" indent="1"/>
    </xf>
    <xf numFmtId="4" fontId="36" fillId="3" borderId="16" xfId="0" applyNumberFormat="1" applyFont="1" applyFill="1" applyBorder="1" applyAlignment="1">
      <alignment horizontal="left" wrapText="1" indent="1"/>
    </xf>
    <xf numFmtId="4" fontId="36" fillId="3" borderId="16" xfId="0" applyNumberFormat="1" applyFont="1" applyFill="1" applyBorder="1" applyAlignment="1">
      <alignment horizontal="right" wrapText="1" indent="1"/>
    </xf>
    <xf numFmtId="4" fontId="45" fillId="3" borderId="16" xfId="0" applyNumberFormat="1" applyFont="1" applyFill="1" applyBorder="1" applyAlignment="1">
      <alignment horizontal="left" wrapText="1" indent="3"/>
    </xf>
    <xf numFmtId="4" fontId="45" fillId="3" borderId="16" xfId="0" applyNumberFormat="1" applyFont="1" applyFill="1" applyBorder="1" applyAlignment="1">
      <alignment horizontal="right" wrapText="1" indent="1"/>
    </xf>
    <xf numFmtId="4" fontId="36" fillId="3" borderId="16" xfId="0" applyNumberFormat="1" applyFont="1" applyFill="1" applyBorder="1" applyAlignment="1">
      <alignment horizontal="left" wrapText="1" indent="2"/>
    </xf>
    <xf numFmtId="0" fontId="36" fillId="0" borderId="15" xfId="0" applyFont="1" applyBorder="1" applyAlignment="1">
      <alignment horizontal="center" vertical="center" wrapText="1" indent="1"/>
    </xf>
    <xf numFmtId="0" fontId="37" fillId="3" borderId="16" xfId="0" applyFont="1" applyFill="1" applyBorder="1" applyAlignment="1">
      <alignment horizontal="left" wrapText="1" indent="1"/>
    </xf>
    <xf numFmtId="4" fontId="37" fillId="3" borderId="16" xfId="0" applyNumberFormat="1" applyFont="1" applyFill="1" applyBorder="1" applyAlignment="1">
      <alignment horizontal="right" wrapText="1" indent="1"/>
    </xf>
    <xf numFmtId="0" fontId="16" fillId="13" borderId="16" xfId="20" applyFont="1" applyBorder="1" applyAlignment="1">
      <alignment horizontal="left" wrapText="1" indent="1"/>
    </xf>
    <xf numFmtId="4" fontId="16" fillId="13" borderId="16" xfId="20" applyNumberFormat="1" applyFont="1" applyBorder="1" applyAlignment="1">
      <alignment horizontal="right" wrapText="1" indent="1"/>
    </xf>
    <xf numFmtId="4" fontId="16" fillId="14" borderId="16" xfId="21" applyNumberFormat="1" applyFont="1" applyBorder="1" applyAlignment="1">
      <alignment horizontal="left" wrapText="1" indent="1"/>
    </xf>
    <xf numFmtId="4" fontId="1" fillId="14" borderId="16" xfId="21" applyNumberFormat="1" applyFont="1" applyBorder="1" applyAlignment="1">
      <alignment horizontal="right" wrapText="1" indent="1"/>
    </xf>
    <xf numFmtId="4" fontId="22" fillId="13" borderId="16" xfId="20" applyNumberFormat="1" applyFont="1" applyBorder="1" applyAlignment="1">
      <alignment horizontal="left" wrapText="1" indent="1"/>
    </xf>
    <xf numFmtId="4" fontId="1" fillId="12" borderId="16" xfId="19" applyNumberFormat="1" applyBorder="1" applyAlignment="1">
      <alignment horizontal="left" wrapText="1" indent="3"/>
    </xf>
    <xf numFmtId="4" fontId="1" fillId="12" borderId="16" xfId="19" applyNumberFormat="1" applyBorder="1" applyAlignment="1">
      <alignment wrapText="1"/>
    </xf>
    <xf numFmtId="4" fontId="16" fillId="14" borderId="16" xfId="21" applyNumberFormat="1" applyFont="1" applyBorder="1" applyAlignment="1">
      <alignment horizontal="right" wrapText="1" indent="1"/>
    </xf>
    <xf numFmtId="4" fontId="1" fillId="14" borderId="16" xfId="21" applyNumberFormat="1" applyFont="1" applyBorder="1" applyAlignment="1">
      <alignment wrapText="1"/>
    </xf>
    <xf numFmtId="4" fontId="1" fillId="12" borderId="16" xfId="19" applyNumberFormat="1" applyBorder="1" applyAlignment="1">
      <alignment horizontal="right" wrapText="1" indent="1"/>
    </xf>
    <xf numFmtId="0" fontId="1" fillId="13" borderId="11" xfId="20" applyBorder="1" applyAlignment="1">
      <alignment horizontal="left" vertical="center" wrapText="1" indent="1"/>
    </xf>
    <xf numFmtId="4" fontId="1" fillId="13" borderId="11" xfId="20" applyNumberFormat="1" applyBorder="1" applyAlignment="1">
      <alignment horizontal="right" vertical="center" wrapText="1"/>
    </xf>
    <xf numFmtId="164" fontId="1" fillId="13" borderId="11" xfId="20" applyNumberFormat="1" applyBorder="1" applyAlignment="1">
      <alignment horizontal="right" vertical="center" wrapText="1"/>
    </xf>
    <xf numFmtId="0" fontId="1" fillId="13" borderId="11" xfId="20" applyBorder="1" applyAlignment="1">
      <alignment horizontal="left" vertical="center" indent="1"/>
    </xf>
    <xf numFmtId="0" fontId="1" fillId="13" borderId="11" xfId="20" applyBorder="1" applyAlignment="1">
      <alignment horizontal="right"/>
    </xf>
    <xf numFmtId="164" fontId="1" fillId="13" borderId="11" xfId="20" applyNumberFormat="1" applyBorder="1" applyAlignment="1">
      <alignment horizontal="right"/>
    </xf>
    <xf numFmtId="4" fontId="36" fillId="3" borderId="19" xfId="0" applyNumberFormat="1" applyFont="1" applyFill="1" applyBorder="1" applyAlignment="1">
      <alignment horizontal="left" wrapText="1" indent="1"/>
    </xf>
    <xf numFmtId="4" fontId="36" fillId="3" borderId="19" xfId="0" applyNumberFormat="1" applyFont="1" applyFill="1" applyBorder="1" applyAlignment="1">
      <alignment horizontal="right" wrapText="1" indent="1"/>
    </xf>
    <xf numFmtId="4" fontId="36" fillId="3" borderId="11" xfId="0" applyNumberFormat="1" applyFont="1" applyFill="1" applyBorder="1" applyAlignment="1">
      <alignment horizontal="left" wrapText="1" indent="2"/>
    </xf>
    <xf numFmtId="4" fontId="36" fillId="3" borderId="11" xfId="0" applyNumberFormat="1" applyFont="1" applyFill="1" applyBorder="1" applyAlignment="1">
      <alignment horizontal="right" wrapText="1" indent="1"/>
    </xf>
    <xf numFmtId="0" fontId="16" fillId="12" borderId="16" xfId="19" applyFont="1" applyBorder="1" applyAlignment="1">
      <alignment horizontal="left" wrapText="1" indent="3"/>
    </xf>
    <xf numFmtId="0" fontId="41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2" borderId="0" xfId="0" applyFill="1"/>
    <xf numFmtId="4" fontId="0" fillId="2" borderId="0" xfId="0" applyNumberFormat="1" applyFill="1"/>
    <xf numFmtId="4" fontId="0" fillId="11" borderId="16" xfId="18" applyNumberFormat="1" applyFont="1" applyBorder="1" applyAlignment="1">
      <alignment horizontal="left" wrapText="1" indent="1"/>
    </xf>
    <xf numFmtId="4" fontId="0" fillId="11" borderId="16" xfId="18" applyNumberFormat="1" applyFont="1" applyBorder="1" applyAlignment="1">
      <alignment horizontal="right" wrapText="1" indent="1"/>
    </xf>
    <xf numFmtId="4" fontId="0" fillId="13" borderId="16" xfId="20" applyNumberFormat="1" applyFont="1" applyBorder="1" applyAlignment="1">
      <alignment horizontal="left" wrapText="1" indent="1"/>
    </xf>
    <xf numFmtId="4" fontId="0" fillId="13" borderId="16" xfId="20" applyNumberFormat="1" applyFont="1" applyBorder="1" applyAlignment="1">
      <alignment horizontal="right" wrapText="1" indent="1"/>
    </xf>
    <xf numFmtId="4" fontId="0" fillId="14" borderId="18" xfId="21" applyNumberFormat="1" applyFont="1" applyBorder="1" applyAlignment="1">
      <alignment wrapText="1"/>
    </xf>
    <xf numFmtId="4" fontId="0" fillId="14" borderId="16" xfId="21" applyNumberFormat="1" applyFont="1" applyBorder="1" applyAlignment="1">
      <alignment horizontal="right" wrapText="1" indent="1"/>
    </xf>
    <xf numFmtId="0" fontId="0" fillId="0" borderId="0" xfId="0" applyAlignment="1">
      <alignment horizontal="right"/>
    </xf>
    <xf numFmtId="0" fontId="49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16" fillId="2" borderId="0" xfId="0" applyFont="1" applyFill="1" applyAlignment="1">
      <alignment horizontal="center"/>
    </xf>
    <xf numFmtId="0" fontId="27" fillId="2" borderId="0" xfId="0" applyFont="1" applyFill="1" applyAlignment="1">
      <alignment horizontal="justify" vertical="top" wrapText="1"/>
    </xf>
    <xf numFmtId="0" fontId="28" fillId="2" borderId="0" xfId="0" applyFont="1" applyFill="1" applyAlignment="1">
      <alignment horizontal="justify" wrapText="1"/>
    </xf>
    <xf numFmtId="0" fontId="19" fillId="0" borderId="0" xfId="0" applyFont="1" applyAlignment="1">
      <alignment horizontal="justify" vertical="top" wrapText="1"/>
    </xf>
    <xf numFmtId="0" fontId="20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9" fillId="2" borderId="0" xfId="0" applyFont="1" applyFill="1" applyAlignment="1">
      <alignment horizontal="justify" wrapText="1"/>
    </xf>
    <xf numFmtId="0" fontId="48" fillId="12" borderId="17" xfId="19" applyFont="1" applyBorder="1"/>
    <xf numFmtId="0" fontId="41" fillId="2" borderId="1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41" fillId="35" borderId="12" xfId="0" applyFont="1" applyFill="1" applyBorder="1" applyAlignment="1">
      <alignment horizontal="center" vertical="center" wrapText="1"/>
    </xf>
    <xf numFmtId="0" fontId="41" fillId="35" borderId="1" xfId="0" applyFont="1" applyFill="1" applyBorder="1" applyAlignment="1">
      <alignment horizontal="center" vertical="center" wrapText="1"/>
    </xf>
    <xf numFmtId="0" fontId="41" fillId="35" borderId="13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0" fontId="37" fillId="0" borderId="13" xfId="0" applyFont="1" applyBorder="1" applyAlignment="1">
      <alignment horizontal="center" wrapText="1"/>
    </xf>
  </cellXfs>
  <cellStyles count="46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" xfId="43" xr:uid="{A2683475-6D5E-4000-AF0A-7D4CDAB2D75E}"/>
    <cellStyle name="Normalno 4" xfId="44" xr:uid="{1E1A799A-C392-43CF-9C5F-1B0870C658D6}"/>
    <cellStyle name="Postotak" xfId="42" builtinId="5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  <cellStyle name="Zarez" xfId="45" builtinId="3"/>
  </cellStyles>
  <dxfs count="2">
    <dxf>
      <fill>
        <patternFill>
          <bgColor rgb="FFFFFF00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45"/>
  <sheetViews>
    <sheetView topLeftCell="A19" zoomScale="90" zoomScaleNormal="90" zoomScaleSheetLayoutView="80" workbookViewId="0">
      <selection activeCell="A3" sqref="A3:E3"/>
    </sheetView>
  </sheetViews>
  <sheetFormatPr defaultColWidth="8.85546875" defaultRowHeight="15.75" x14ac:dyDescent="0.25"/>
  <cols>
    <col min="1" max="1" width="96.140625" style="1" customWidth="1"/>
    <col min="2" max="4" width="24.140625" style="1" customWidth="1"/>
    <col min="5" max="5" width="10.7109375" style="11" bestFit="1" customWidth="1"/>
    <col min="6" max="6" width="8.85546875" style="1"/>
    <col min="7" max="7" width="11.140625" style="1" bestFit="1" customWidth="1"/>
    <col min="8" max="8" width="7.28515625" style="1" bestFit="1" customWidth="1"/>
    <col min="9" max="9" width="8.85546875" style="1"/>
    <col min="10" max="10" width="15.140625" style="1" bestFit="1" customWidth="1"/>
    <col min="11" max="16384" width="8.85546875" style="1"/>
  </cols>
  <sheetData>
    <row r="1" spans="1:7" ht="100.5" customHeight="1" x14ac:dyDescent="0.25">
      <c r="A1" s="139" t="s">
        <v>121</v>
      </c>
      <c r="B1" s="139"/>
      <c r="C1" s="139"/>
      <c r="D1" s="139"/>
      <c r="E1" s="139"/>
    </row>
    <row r="2" spans="1:7" ht="9.75" customHeight="1" x14ac:dyDescent="0.25">
      <c r="A2" s="2"/>
      <c r="B2" s="2"/>
      <c r="C2" s="2"/>
      <c r="D2" s="2"/>
      <c r="E2" s="2"/>
    </row>
    <row r="3" spans="1:7" ht="19.5" x14ac:dyDescent="0.3">
      <c r="A3" s="140" t="s">
        <v>125</v>
      </c>
      <c r="B3" s="140"/>
      <c r="C3" s="140"/>
      <c r="D3" s="140"/>
      <c r="E3" s="140"/>
      <c r="G3" s="3"/>
    </row>
    <row r="4" spans="1:7" ht="19.5" x14ac:dyDescent="0.3">
      <c r="A4" s="140" t="s">
        <v>103</v>
      </c>
      <c r="B4" s="140"/>
      <c r="C4" s="140"/>
      <c r="D4" s="140"/>
      <c r="E4" s="140"/>
    </row>
    <row r="5" spans="1:7" ht="19.5" x14ac:dyDescent="0.3">
      <c r="A5" s="140" t="s">
        <v>53</v>
      </c>
      <c r="B5" s="140"/>
      <c r="C5" s="140"/>
      <c r="D5" s="140"/>
      <c r="E5" s="140"/>
    </row>
    <row r="6" spans="1:7" ht="19.5" x14ac:dyDescent="0.3">
      <c r="A6" s="29"/>
      <c r="B6" s="29"/>
      <c r="C6" s="29"/>
      <c r="D6" s="29"/>
      <c r="E6" s="29"/>
    </row>
    <row r="7" spans="1:7" ht="25.5" customHeight="1" x14ac:dyDescent="0.3">
      <c r="A7" s="140" t="s">
        <v>6</v>
      </c>
      <c r="B7" s="140"/>
      <c r="C7" s="140"/>
      <c r="D7" s="140"/>
      <c r="E7" s="140"/>
    </row>
    <row r="8" spans="1:7" ht="24.75" customHeight="1" x14ac:dyDescent="0.25">
      <c r="A8" s="4"/>
      <c r="B8" s="4"/>
      <c r="C8" s="4"/>
      <c r="D8" s="4"/>
      <c r="E8" s="5"/>
    </row>
    <row r="9" spans="1:7" ht="18.75" x14ac:dyDescent="0.3">
      <c r="A9" s="141" t="s">
        <v>22</v>
      </c>
      <c r="B9" s="141"/>
      <c r="C9" s="141"/>
      <c r="D9" s="141"/>
      <c r="E9" s="141"/>
    </row>
    <row r="10" spans="1:7" ht="20.25" customHeight="1" x14ac:dyDescent="0.25">
      <c r="A10" s="4"/>
      <c r="B10" s="4"/>
      <c r="C10" s="4"/>
      <c r="D10" s="4"/>
      <c r="E10" s="5"/>
    </row>
    <row r="11" spans="1:7" ht="27" customHeight="1" x14ac:dyDescent="0.25">
      <c r="A11" s="134" t="s">
        <v>7</v>
      </c>
      <c r="B11" s="134"/>
      <c r="C11" s="134"/>
      <c r="D11" s="134"/>
      <c r="E11" s="134"/>
    </row>
    <row r="12" spans="1:7" ht="12" customHeight="1" x14ac:dyDescent="0.25">
      <c r="A12" s="12"/>
      <c r="B12" s="12"/>
      <c r="C12" s="12"/>
      <c r="D12" s="12"/>
      <c r="E12" s="12"/>
    </row>
    <row r="13" spans="1:7" ht="60" customHeight="1" x14ac:dyDescent="0.25">
      <c r="A13" s="137" t="s">
        <v>104</v>
      </c>
      <c r="B13" s="137"/>
      <c r="C13" s="137"/>
      <c r="D13" s="137"/>
      <c r="E13" s="137"/>
    </row>
    <row r="14" spans="1:7" ht="30" x14ac:dyDescent="0.25">
      <c r="A14" s="32" t="s">
        <v>111</v>
      </c>
      <c r="B14" s="32" t="s">
        <v>54</v>
      </c>
      <c r="C14" s="32" t="s">
        <v>48</v>
      </c>
      <c r="D14" s="32" t="s">
        <v>55</v>
      </c>
      <c r="E14" s="33" t="s">
        <v>9</v>
      </c>
    </row>
    <row r="15" spans="1:7" s="6" customFormat="1" ht="11.25" x14ac:dyDescent="0.2">
      <c r="A15" s="34">
        <v>1</v>
      </c>
      <c r="B15" s="34">
        <v>2</v>
      </c>
      <c r="C15" s="34">
        <v>3</v>
      </c>
      <c r="D15" s="34">
        <v>4</v>
      </c>
      <c r="E15" s="35" t="s">
        <v>49</v>
      </c>
    </row>
    <row r="16" spans="1:7" x14ac:dyDescent="0.25">
      <c r="A16" s="110" t="s">
        <v>23</v>
      </c>
      <c r="B16" s="111"/>
      <c r="C16" s="111"/>
      <c r="D16" s="111"/>
      <c r="E16" s="112"/>
    </row>
    <row r="17" spans="1:9" x14ac:dyDescent="0.25">
      <c r="A17" s="36" t="s">
        <v>0</v>
      </c>
      <c r="B17" s="37">
        <f>B18+B19</f>
        <v>839134</v>
      </c>
      <c r="C17" s="37">
        <f t="shared" ref="C17:D17" si="0">C18+C19</f>
        <v>-122332</v>
      </c>
      <c r="D17" s="37">
        <f t="shared" si="0"/>
        <v>716802</v>
      </c>
      <c r="E17" s="38">
        <f>IFERROR(D17/B17*100,"-")</f>
        <v>85.421637068692249</v>
      </c>
      <c r="G17" s="7"/>
      <c r="H17" s="7"/>
    </row>
    <row r="18" spans="1:9" x14ac:dyDescent="0.25">
      <c r="A18" s="39" t="s">
        <v>10</v>
      </c>
      <c r="B18" s="40">
        <v>839134</v>
      </c>
      <c r="C18" s="40">
        <v>-125677</v>
      </c>
      <c r="D18" s="40">
        <v>713457</v>
      </c>
      <c r="E18" s="41"/>
      <c r="G18" s="8"/>
      <c r="H18" s="8"/>
    </row>
    <row r="19" spans="1:9" x14ac:dyDescent="0.25">
      <c r="A19" s="39" t="s">
        <v>11</v>
      </c>
      <c r="B19" s="40">
        <v>0</v>
      </c>
      <c r="C19" s="40">
        <v>3345</v>
      </c>
      <c r="D19" s="40">
        <v>3345</v>
      </c>
      <c r="E19" s="41"/>
      <c r="G19" s="8"/>
      <c r="H19" s="8"/>
    </row>
    <row r="20" spans="1:9" x14ac:dyDescent="0.25">
      <c r="A20" s="36" t="s">
        <v>1</v>
      </c>
      <c r="B20" s="37">
        <f>B21+B22</f>
        <v>849434</v>
      </c>
      <c r="C20" s="37">
        <f>C21+C22</f>
        <v>-106921</v>
      </c>
      <c r="D20" s="37">
        <f t="shared" ref="D20" si="1">D21+D22</f>
        <v>742513</v>
      </c>
      <c r="E20" s="38">
        <f t="shared" ref="E20" si="2">IFERROR(D20/B20*100,"-")</f>
        <v>87.41267714737107</v>
      </c>
      <c r="G20" s="8"/>
      <c r="H20" s="8"/>
    </row>
    <row r="21" spans="1:9" x14ac:dyDescent="0.25">
      <c r="A21" s="39" t="s">
        <v>12</v>
      </c>
      <c r="B21" s="40">
        <v>826434</v>
      </c>
      <c r="C21" s="40">
        <v>-169371</v>
      </c>
      <c r="D21" s="40">
        <v>657063</v>
      </c>
      <c r="E21" s="41"/>
      <c r="G21" s="8"/>
      <c r="H21" s="8"/>
    </row>
    <row r="22" spans="1:9" x14ac:dyDescent="0.25">
      <c r="A22" s="39" t="s">
        <v>13</v>
      </c>
      <c r="B22" s="40">
        <v>23000</v>
      </c>
      <c r="C22" s="40">
        <v>62450</v>
      </c>
      <c r="D22" s="40">
        <v>85450</v>
      </c>
      <c r="E22" s="41"/>
      <c r="G22" s="8"/>
      <c r="H22" s="8"/>
    </row>
    <row r="23" spans="1:9" x14ac:dyDescent="0.25">
      <c r="A23" s="36" t="s">
        <v>14</v>
      </c>
      <c r="B23" s="37">
        <f>B18+B19-B21-B22</f>
        <v>-10300</v>
      </c>
      <c r="C23" s="37">
        <f>C18+C19-C21-C22</f>
        <v>-15411</v>
      </c>
      <c r="D23" s="37">
        <f>D18+D19-D21-D22</f>
        <v>-25711</v>
      </c>
      <c r="E23" s="38"/>
      <c r="G23" s="8"/>
      <c r="H23" s="8"/>
    </row>
    <row r="24" spans="1:9" x14ac:dyDescent="0.25">
      <c r="A24" s="43"/>
      <c r="B24" s="44"/>
      <c r="C24" s="44"/>
      <c r="D24" s="44"/>
      <c r="E24" s="45"/>
      <c r="G24" s="8"/>
      <c r="H24" s="8"/>
    </row>
    <row r="25" spans="1:9" x14ac:dyDescent="0.25">
      <c r="A25" s="110" t="s">
        <v>24</v>
      </c>
      <c r="B25" s="111"/>
      <c r="C25" s="111"/>
      <c r="D25" s="111"/>
      <c r="E25" s="112"/>
      <c r="G25" s="9"/>
      <c r="H25" s="9"/>
    </row>
    <row r="26" spans="1:9" x14ac:dyDescent="0.25">
      <c r="A26" s="39" t="s">
        <v>15</v>
      </c>
      <c r="B26" s="40">
        <f>'Račun financiranja'!B6</f>
        <v>0</v>
      </c>
      <c r="C26" s="40">
        <f>'Račun financiranja'!C6</f>
        <v>0</v>
      </c>
      <c r="D26" s="40">
        <f>'Račun financiranja'!D6</f>
        <v>0</v>
      </c>
      <c r="E26" s="46"/>
      <c r="G26" s="8"/>
      <c r="H26" s="8"/>
    </row>
    <row r="27" spans="1:9" x14ac:dyDescent="0.25">
      <c r="A27" s="39" t="s">
        <v>16</v>
      </c>
      <c r="B27" s="40">
        <f>'Račun financiranja'!B9</f>
        <v>0</v>
      </c>
      <c r="C27" s="40">
        <f>'Račun financiranja'!C9</f>
        <v>0</v>
      </c>
      <c r="D27" s="40">
        <f>'Račun financiranja'!D9</f>
        <v>0</v>
      </c>
      <c r="E27" s="46"/>
      <c r="G27" s="8"/>
      <c r="H27" s="8"/>
    </row>
    <row r="28" spans="1:9" x14ac:dyDescent="0.25">
      <c r="A28" s="36" t="s">
        <v>2</v>
      </c>
      <c r="B28" s="37">
        <f>B26-B27</f>
        <v>0</v>
      </c>
      <c r="C28" s="37">
        <f t="shared" ref="C28" si="3">C26-C27</f>
        <v>0</v>
      </c>
      <c r="D28" s="42">
        <f>D26-D27</f>
        <v>0</v>
      </c>
      <c r="E28" s="47"/>
      <c r="G28" s="8"/>
      <c r="H28" s="8"/>
    </row>
    <row r="29" spans="1:9" ht="10.5" customHeight="1" x14ac:dyDescent="0.25">
      <c r="A29" s="39"/>
      <c r="B29" s="40"/>
      <c r="C29" s="40"/>
      <c r="D29" s="40"/>
      <c r="E29" s="46"/>
      <c r="G29" s="8"/>
      <c r="H29" s="8"/>
    </row>
    <row r="30" spans="1:9" x14ac:dyDescent="0.25">
      <c r="A30" s="48" t="s">
        <v>45</v>
      </c>
      <c r="B30" s="49">
        <v>0</v>
      </c>
      <c r="C30" s="50">
        <v>0</v>
      </c>
      <c r="D30" s="49">
        <v>0</v>
      </c>
      <c r="E30" s="51">
        <v>0</v>
      </c>
      <c r="G30" s="30"/>
      <c r="H30" s="30"/>
      <c r="I30" s="31"/>
    </row>
    <row r="31" spans="1:9" ht="8.25" customHeight="1" x14ac:dyDescent="0.25">
      <c r="A31" s="43"/>
      <c r="B31" s="52"/>
      <c r="C31" s="52"/>
      <c r="D31" s="44"/>
      <c r="E31" s="45"/>
      <c r="G31" s="8"/>
      <c r="H31" s="8"/>
    </row>
    <row r="32" spans="1:9" x14ac:dyDescent="0.25">
      <c r="A32" s="113" t="s">
        <v>50</v>
      </c>
      <c r="B32" s="111"/>
      <c r="C32" s="111"/>
      <c r="D32" s="111"/>
      <c r="E32" s="112"/>
      <c r="G32" s="9"/>
      <c r="H32" s="9"/>
    </row>
    <row r="33" spans="1:10" x14ac:dyDescent="0.25">
      <c r="A33" s="39" t="s">
        <v>17</v>
      </c>
      <c r="B33" s="40">
        <v>0</v>
      </c>
      <c r="C33" s="40">
        <v>0</v>
      </c>
      <c r="D33" s="40">
        <v>0</v>
      </c>
      <c r="E33" s="46"/>
      <c r="G33" s="8"/>
      <c r="H33" s="8"/>
    </row>
    <row r="34" spans="1:10" x14ac:dyDescent="0.25">
      <c r="A34" s="39" t="s">
        <v>18</v>
      </c>
      <c r="B34" s="40">
        <v>10300</v>
      </c>
      <c r="C34" s="40">
        <v>15411</v>
      </c>
      <c r="D34" s="40">
        <f>B34+C34</f>
        <v>25711</v>
      </c>
      <c r="E34" s="46"/>
      <c r="G34" s="8"/>
      <c r="H34" s="8"/>
    </row>
    <row r="35" spans="1:10" ht="15" customHeight="1" x14ac:dyDescent="0.25">
      <c r="A35" s="36" t="s">
        <v>46</v>
      </c>
      <c r="B35" s="37">
        <f>B33+B34</f>
        <v>10300</v>
      </c>
      <c r="C35" s="37">
        <f>C33+C34</f>
        <v>15411</v>
      </c>
      <c r="D35" s="37">
        <f>D33+D34</f>
        <v>25711</v>
      </c>
      <c r="E35" s="47"/>
      <c r="G35" s="8"/>
      <c r="H35" s="8"/>
      <c r="J35" s="9"/>
    </row>
    <row r="36" spans="1:10" x14ac:dyDescent="0.25">
      <c r="A36" s="43"/>
      <c r="B36" s="44"/>
      <c r="C36" s="44"/>
      <c r="D36" s="44"/>
      <c r="E36" s="45"/>
      <c r="G36" s="8"/>
      <c r="H36" s="8"/>
      <c r="J36" s="9"/>
    </row>
    <row r="37" spans="1:10" x14ac:dyDescent="0.25">
      <c r="A37" s="110" t="s">
        <v>19</v>
      </c>
      <c r="B37" s="114"/>
      <c r="C37" s="114"/>
      <c r="D37" s="114"/>
      <c r="E37" s="115"/>
      <c r="G37" s="9"/>
      <c r="H37" s="9"/>
    </row>
    <row r="38" spans="1:10" x14ac:dyDescent="0.25">
      <c r="A38" s="39" t="s">
        <v>20</v>
      </c>
      <c r="B38" s="78">
        <f>B18+B19+B26+B35</f>
        <v>849434</v>
      </c>
      <c r="C38" s="78">
        <f>C18+C19+C26+C35</f>
        <v>-106921</v>
      </c>
      <c r="D38" s="78">
        <f>D18+D19+D26+D35</f>
        <v>742513</v>
      </c>
      <c r="E38" s="79">
        <f t="shared" ref="E38:E39" si="4">IFERROR(D38/B38*100,"-")</f>
        <v>87.41267714737107</v>
      </c>
      <c r="G38" s="8"/>
      <c r="H38" s="8"/>
    </row>
    <row r="39" spans="1:10" x14ac:dyDescent="0.25">
      <c r="A39" s="39" t="s">
        <v>21</v>
      </c>
      <c r="B39" s="78">
        <f>B21+B22+B27</f>
        <v>849434</v>
      </c>
      <c r="C39" s="78">
        <f>C21+C22+C27</f>
        <v>-106921</v>
      </c>
      <c r="D39" s="78">
        <f>D21+D22+D27</f>
        <v>742513</v>
      </c>
      <c r="E39" s="79">
        <f t="shared" si="4"/>
        <v>87.41267714737107</v>
      </c>
      <c r="G39" s="8"/>
      <c r="H39" s="8"/>
    </row>
    <row r="40" spans="1:10" x14ac:dyDescent="0.25">
      <c r="A40" s="53" t="s">
        <v>3</v>
      </c>
      <c r="B40" s="37">
        <f>B23+B35+B28</f>
        <v>0</v>
      </c>
      <c r="C40" s="37">
        <f>C23+C35+C28</f>
        <v>0</v>
      </c>
      <c r="D40" s="37">
        <f>D23+D35+D28</f>
        <v>0</v>
      </c>
      <c r="E40" s="47"/>
      <c r="G40" s="8"/>
      <c r="H40" s="8"/>
    </row>
    <row r="41" spans="1:10" ht="31.5" customHeight="1" x14ac:dyDescent="0.25">
      <c r="A41" s="138" t="s">
        <v>47</v>
      </c>
      <c r="B41" s="138"/>
      <c r="C41" s="138"/>
      <c r="D41" s="138"/>
      <c r="E41" s="138"/>
    </row>
    <row r="43" spans="1:10" x14ac:dyDescent="0.25">
      <c r="B43" s="10"/>
      <c r="C43" s="10"/>
    </row>
    <row r="44" spans="1:10" x14ac:dyDescent="0.25">
      <c r="B44" s="9"/>
      <c r="C44" s="9"/>
    </row>
    <row r="45" spans="1:10" x14ac:dyDescent="0.25">
      <c r="C45" s="9"/>
    </row>
  </sheetData>
  <mergeCells count="9">
    <mergeCell ref="A13:E13"/>
    <mergeCell ref="A41:E41"/>
    <mergeCell ref="A1:E1"/>
    <mergeCell ref="A3:E3"/>
    <mergeCell ref="A4:E4"/>
    <mergeCell ref="A7:E7"/>
    <mergeCell ref="A11:E11"/>
    <mergeCell ref="A9:E9"/>
    <mergeCell ref="A5:E5"/>
  </mergeCells>
  <conditionalFormatting sqref="D33:D34">
    <cfRule type="containsBlanks" dxfId="1" priority="1">
      <formula>LEN(TRIM(D33))=0</formula>
    </cfRule>
  </conditionalFormatting>
  <pageMargins left="0.19685039370078741" right="0.19685039370078741" top="0.39370078740157483" bottom="0.39370078740157483" header="0.19685039370078741" footer="0.19685039370078741"/>
  <pageSetup paperSize="9" scale="67" orientation="landscape" r:id="rId1"/>
  <headerFooter>
    <oddFooter>&amp;C&amp;P</oddFooter>
  </headerFooter>
  <ignoredErrors>
    <ignoredError sqref="E24:E25 E36:E37 E31:E32 E40 E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62"/>
  <sheetViews>
    <sheetView view="pageBreakPreview" zoomScale="60" zoomScaleNormal="80" workbookViewId="0">
      <selection sqref="A1:E61"/>
    </sheetView>
  </sheetViews>
  <sheetFormatPr defaultRowHeight="15.75" x14ac:dyDescent="0.25"/>
  <cols>
    <col min="1" max="1" width="76.7109375" style="1" customWidth="1"/>
    <col min="2" max="4" width="16.28515625" style="23" bestFit="1" customWidth="1"/>
    <col min="5" max="5" width="11.5703125" style="23" customWidth="1"/>
    <col min="6" max="6" width="9.140625" style="1"/>
    <col min="7" max="7" width="19.140625" style="1" customWidth="1"/>
    <col min="8" max="9" width="15.140625" style="1" bestFit="1" customWidth="1"/>
    <col min="10" max="16384" width="9.140625" style="1"/>
  </cols>
  <sheetData>
    <row r="1" spans="1:5" ht="37.5" customHeight="1" x14ac:dyDescent="0.25">
      <c r="A1" s="134" t="s">
        <v>42</v>
      </c>
      <c r="B1" s="134"/>
      <c r="C1" s="134"/>
      <c r="D1" s="134"/>
      <c r="E1" s="134"/>
    </row>
    <row r="2" spans="1:5" ht="15.75" customHeight="1" x14ac:dyDescent="0.25">
      <c r="A2" s="12"/>
      <c r="B2" s="14"/>
      <c r="C2" s="14"/>
      <c r="D2" s="14"/>
      <c r="E2" s="15"/>
    </row>
    <row r="3" spans="1:5" ht="44.25" customHeight="1" x14ac:dyDescent="0.25">
      <c r="A3" s="142" t="s">
        <v>112</v>
      </c>
      <c r="B3" s="142"/>
      <c r="C3" s="142"/>
      <c r="D3" s="142"/>
      <c r="E3" s="142"/>
    </row>
    <row r="4" spans="1:5" ht="21.75" customHeight="1" x14ac:dyDescent="0.25">
      <c r="A4" s="16"/>
      <c r="B4" s="17"/>
      <c r="C4" s="17"/>
      <c r="D4" s="17"/>
      <c r="E4" s="17"/>
    </row>
    <row r="5" spans="1:5" ht="21.75" thickBot="1" x14ac:dyDescent="0.4">
      <c r="A5" s="143" t="s">
        <v>109</v>
      </c>
      <c r="B5" s="143"/>
      <c r="C5" s="143"/>
      <c r="D5" s="143"/>
      <c r="E5" s="143"/>
    </row>
    <row r="6" spans="1:5" ht="30.75" thickBot="1" x14ac:dyDescent="0.3">
      <c r="A6" s="80" t="s">
        <v>110</v>
      </c>
      <c r="B6" s="80" t="s">
        <v>69</v>
      </c>
      <c r="C6" s="80" t="s">
        <v>70</v>
      </c>
      <c r="D6" s="80" t="s">
        <v>71</v>
      </c>
      <c r="E6" s="80" t="s">
        <v>72</v>
      </c>
    </row>
    <row r="7" spans="1:5" ht="18.75" x14ac:dyDescent="0.3">
      <c r="A7" s="104" t="s">
        <v>105</v>
      </c>
      <c r="B7" s="86"/>
      <c r="C7" s="86"/>
      <c r="D7" s="86"/>
      <c r="E7" s="86"/>
    </row>
    <row r="8" spans="1:5" x14ac:dyDescent="0.25">
      <c r="A8" s="86" t="s">
        <v>10</v>
      </c>
      <c r="B8" s="88">
        <v>839134</v>
      </c>
      <c r="C8" s="88">
        <v>-125677</v>
      </c>
      <c r="D8" s="88">
        <v>713457</v>
      </c>
      <c r="E8" s="88">
        <v>85.02</v>
      </c>
    </row>
    <row r="9" spans="1:5" x14ac:dyDescent="0.25">
      <c r="A9" s="81" t="s">
        <v>26</v>
      </c>
      <c r="B9" s="82">
        <v>174248</v>
      </c>
      <c r="C9" s="82">
        <v>74373</v>
      </c>
      <c r="D9" s="82">
        <v>248621</v>
      </c>
      <c r="E9" s="82">
        <v>142.68</v>
      </c>
    </row>
    <row r="10" spans="1:5" x14ac:dyDescent="0.25">
      <c r="A10" s="81" t="s">
        <v>28</v>
      </c>
      <c r="B10" s="82">
        <v>5300</v>
      </c>
      <c r="C10" s="82">
        <v>-5000</v>
      </c>
      <c r="D10" s="82">
        <v>300</v>
      </c>
      <c r="E10" s="82">
        <v>5.66</v>
      </c>
    </row>
    <row r="11" spans="1:5" ht="30" x14ac:dyDescent="0.25">
      <c r="A11" s="81" t="s">
        <v>29</v>
      </c>
      <c r="B11" s="82">
        <v>48000</v>
      </c>
      <c r="C11" s="82">
        <v>-45000</v>
      </c>
      <c r="D11" s="82">
        <v>3000</v>
      </c>
      <c r="E11" s="82">
        <v>6.25</v>
      </c>
    </row>
    <row r="12" spans="1:5" x14ac:dyDescent="0.25">
      <c r="A12" s="81" t="s">
        <v>43</v>
      </c>
      <c r="B12" s="82">
        <v>611521</v>
      </c>
      <c r="C12" s="82">
        <v>-150050</v>
      </c>
      <c r="D12" s="82">
        <v>461471</v>
      </c>
      <c r="E12" s="82">
        <v>75.459999999999994</v>
      </c>
    </row>
    <row r="13" spans="1:5" x14ac:dyDescent="0.25">
      <c r="A13" s="81" t="s">
        <v>67</v>
      </c>
      <c r="B13" s="82">
        <v>65</v>
      </c>
      <c r="C13" s="82">
        <v>0</v>
      </c>
      <c r="D13" s="82">
        <v>65</v>
      </c>
      <c r="E13" s="82">
        <v>100</v>
      </c>
    </row>
    <row r="14" spans="1:5" x14ac:dyDescent="0.25">
      <c r="A14" s="86" t="s">
        <v>11</v>
      </c>
      <c r="B14" s="88">
        <v>0</v>
      </c>
      <c r="C14" s="88">
        <v>3345</v>
      </c>
      <c r="D14" s="88">
        <v>3345</v>
      </c>
      <c r="E14" s="88">
        <v>0</v>
      </c>
    </row>
    <row r="15" spans="1:5" x14ac:dyDescent="0.25">
      <c r="A15" s="81" t="s">
        <v>68</v>
      </c>
      <c r="B15" s="82">
        <v>0</v>
      </c>
      <c r="C15" s="82">
        <v>3345</v>
      </c>
      <c r="D15" s="82">
        <v>3345</v>
      </c>
      <c r="E15" s="82">
        <v>0</v>
      </c>
    </row>
    <row r="16" spans="1:5" x14ac:dyDescent="0.25">
      <c r="A16" s="102" t="s">
        <v>73</v>
      </c>
      <c r="B16" s="103">
        <v>839134</v>
      </c>
      <c r="C16" s="103">
        <v>-122332</v>
      </c>
      <c r="D16" s="103">
        <v>716802</v>
      </c>
      <c r="E16" s="103">
        <v>85.42</v>
      </c>
    </row>
    <row r="17" spans="1:5" x14ac:dyDescent="0.25">
      <c r="A17" s="86" t="s">
        <v>12</v>
      </c>
      <c r="B17" s="88">
        <v>826434</v>
      </c>
      <c r="C17" s="88">
        <v>-169371</v>
      </c>
      <c r="D17" s="88">
        <v>657063</v>
      </c>
      <c r="E17" s="88">
        <v>79.510000000000005</v>
      </c>
    </row>
    <row r="18" spans="1:5" x14ac:dyDescent="0.25">
      <c r="A18" s="81" t="s">
        <v>31</v>
      </c>
      <c r="B18" s="82">
        <v>346298</v>
      </c>
      <c r="C18" s="82">
        <v>-94996</v>
      </c>
      <c r="D18" s="82">
        <v>251302</v>
      </c>
      <c r="E18" s="82">
        <v>72.569999999999993</v>
      </c>
    </row>
    <row r="19" spans="1:5" x14ac:dyDescent="0.25">
      <c r="A19" s="81" t="s">
        <v>32</v>
      </c>
      <c r="B19" s="82">
        <v>478286</v>
      </c>
      <c r="C19" s="82">
        <v>-73875</v>
      </c>
      <c r="D19" s="82">
        <v>404411</v>
      </c>
      <c r="E19" s="82">
        <v>84.55</v>
      </c>
    </row>
    <row r="20" spans="1:5" x14ac:dyDescent="0.25">
      <c r="A20" s="81" t="s">
        <v>33</v>
      </c>
      <c r="B20" s="82">
        <v>1500</v>
      </c>
      <c r="C20" s="82">
        <v>-500</v>
      </c>
      <c r="D20" s="82">
        <v>1000</v>
      </c>
      <c r="E20" s="82">
        <v>66.67</v>
      </c>
    </row>
    <row r="21" spans="1:5" x14ac:dyDescent="0.25">
      <c r="A21" s="81" t="s">
        <v>74</v>
      </c>
      <c r="B21" s="82">
        <v>350</v>
      </c>
      <c r="C21" s="82">
        <v>0</v>
      </c>
      <c r="D21" s="82">
        <v>350</v>
      </c>
      <c r="E21" s="82">
        <v>100</v>
      </c>
    </row>
    <row r="22" spans="1:5" x14ac:dyDescent="0.25">
      <c r="A22" s="86" t="s">
        <v>13</v>
      </c>
      <c r="B22" s="88">
        <v>23000</v>
      </c>
      <c r="C22" s="88">
        <v>62450</v>
      </c>
      <c r="D22" s="88">
        <v>85450</v>
      </c>
      <c r="E22" s="88">
        <v>371.52</v>
      </c>
    </row>
    <row r="23" spans="1:5" x14ac:dyDescent="0.25">
      <c r="A23" s="81" t="s">
        <v>34</v>
      </c>
      <c r="B23" s="82">
        <v>1000</v>
      </c>
      <c r="C23" s="82">
        <v>81450</v>
      </c>
      <c r="D23" s="82">
        <v>82450</v>
      </c>
      <c r="E23" s="82">
        <v>8245</v>
      </c>
    </row>
    <row r="24" spans="1:5" x14ac:dyDescent="0.25">
      <c r="A24" s="81" t="s">
        <v>35</v>
      </c>
      <c r="B24" s="82">
        <v>22000</v>
      </c>
      <c r="C24" s="82">
        <v>-19000</v>
      </c>
      <c r="D24" s="82">
        <v>3000</v>
      </c>
      <c r="E24" s="82">
        <v>13.64</v>
      </c>
    </row>
    <row r="25" spans="1:5" x14ac:dyDescent="0.25">
      <c r="A25" s="102" t="s">
        <v>37</v>
      </c>
      <c r="B25" s="107">
        <v>849434</v>
      </c>
      <c r="C25" s="107">
        <v>-106921</v>
      </c>
      <c r="D25" s="107">
        <v>742513</v>
      </c>
      <c r="E25" s="107">
        <v>87.41</v>
      </c>
    </row>
    <row r="29" spans="1:5" ht="16.5" thickBot="1" x14ac:dyDescent="0.3"/>
    <row r="30" spans="1:5" ht="30.75" thickBot="1" x14ac:dyDescent="0.3">
      <c r="A30" s="83" t="s">
        <v>110</v>
      </c>
      <c r="B30" s="83" t="s">
        <v>69</v>
      </c>
      <c r="C30" s="83" t="s">
        <v>70</v>
      </c>
      <c r="D30" s="83" t="s">
        <v>71</v>
      </c>
      <c r="E30" s="83" t="s">
        <v>72</v>
      </c>
    </row>
    <row r="31" spans="1:5" ht="18.75" x14ac:dyDescent="0.3">
      <c r="A31" s="104" t="s">
        <v>106</v>
      </c>
      <c r="B31" s="86"/>
      <c r="C31" s="86"/>
      <c r="D31" s="87"/>
      <c r="E31" s="86"/>
    </row>
    <row r="32" spans="1:5" x14ac:dyDescent="0.25">
      <c r="A32" s="89" t="s">
        <v>56</v>
      </c>
      <c r="B32" s="84">
        <v>625771</v>
      </c>
      <c r="C32" s="84">
        <v>-100050</v>
      </c>
      <c r="D32" s="90">
        <v>525721</v>
      </c>
      <c r="E32" s="84">
        <v>84.01</v>
      </c>
    </row>
    <row r="33" spans="1:5" x14ac:dyDescent="0.25">
      <c r="A33" s="105" t="s">
        <v>25</v>
      </c>
      <c r="B33" s="106">
        <v>625771</v>
      </c>
      <c r="C33" s="106">
        <v>-100050</v>
      </c>
      <c r="D33" s="106">
        <v>525721</v>
      </c>
      <c r="E33" s="106">
        <v>84.01</v>
      </c>
    </row>
    <row r="34" spans="1:5" x14ac:dyDescent="0.25">
      <c r="A34" s="89" t="s">
        <v>64</v>
      </c>
      <c r="B34" s="84">
        <v>48365</v>
      </c>
      <c r="C34" s="84">
        <v>-45000</v>
      </c>
      <c r="D34" s="84">
        <v>3365</v>
      </c>
      <c r="E34" s="84">
        <v>6.96</v>
      </c>
    </row>
    <row r="35" spans="1:5" x14ac:dyDescent="0.25">
      <c r="A35" s="105" t="s">
        <v>30</v>
      </c>
      <c r="B35" s="106">
        <v>48365</v>
      </c>
      <c r="C35" s="106">
        <v>-45000</v>
      </c>
      <c r="D35" s="106">
        <v>3365</v>
      </c>
      <c r="E35" s="106">
        <v>6.96</v>
      </c>
    </row>
    <row r="36" spans="1:5" x14ac:dyDescent="0.25">
      <c r="A36" s="89" t="s">
        <v>75</v>
      </c>
      <c r="B36" s="84">
        <v>5000</v>
      </c>
      <c r="C36" s="84">
        <v>-5000</v>
      </c>
      <c r="D36" s="84">
        <v>0</v>
      </c>
      <c r="E36" s="84">
        <v>0</v>
      </c>
    </row>
    <row r="37" spans="1:5" x14ac:dyDescent="0.25">
      <c r="A37" s="105" t="s">
        <v>76</v>
      </c>
      <c r="B37" s="106">
        <v>5000</v>
      </c>
      <c r="C37" s="106">
        <v>-5000</v>
      </c>
      <c r="D37" s="106">
        <v>0</v>
      </c>
      <c r="E37" s="106">
        <v>0</v>
      </c>
    </row>
    <row r="38" spans="1:5" x14ac:dyDescent="0.25">
      <c r="A38" s="89" t="s">
        <v>57</v>
      </c>
      <c r="B38" s="84">
        <v>159998</v>
      </c>
      <c r="C38" s="84">
        <v>24373</v>
      </c>
      <c r="D38" s="84">
        <v>184371</v>
      </c>
      <c r="E38" s="84">
        <v>115.23</v>
      </c>
    </row>
    <row r="39" spans="1:5" x14ac:dyDescent="0.25">
      <c r="A39" s="105" t="s">
        <v>77</v>
      </c>
      <c r="B39" s="106">
        <v>0</v>
      </c>
      <c r="C39" s="106">
        <v>40000</v>
      </c>
      <c r="D39" s="106">
        <v>40000</v>
      </c>
      <c r="E39" s="106"/>
    </row>
    <row r="40" spans="1:5" x14ac:dyDescent="0.25">
      <c r="A40" s="105" t="s">
        <v>78</v>
      </c>
      <c r="B40" s="106">
        <v>52870</v>
      </c>
      <c r="C40" s="106">
        <v>0</v>
      </c>
      <c r="D40" s="106">
        <v>52870</v>
      </c>
      <c r="E40" s="106">
        <v>100</v>
      </c>
    </row>
    <row r="41" spans="1:5" x14ac:dyDescent="0.25">
      <c r="A41" s="105" t="s">
        <v>27</v>
      </c>
      <c r="B41" s="106">
        <v>18410</v>
      </c>
      <c r="C41" s="106">
        <v>0</v>
      </c>
      <c r="D41" s="106">
        <v>18410</v>
      </c>
      <c r="E41" s="106">
        <v>100</v>
      </c>
    </row>
    <row r="42" spans="1:5" x14ac:dyDescent="0.25">
      <c r="A42" s="105" t="s">
        <v>79</v>
      </c>
      <c r="B42" s="106">
        <v>7968</v>
      </c>
      <c r="C42" s="106">
        <v>0</v>
      </c>
      <c r="D42" s="106">
        <v>7968</v>
      </c>
      <c r="E42" s="106">
        <v>100</v>
      </c>
    </row>
    <row r="43" spans="1:5" x14ac:dyDescent="0.25">
      <c r="A43" s="105" t="s">
        <v>80</v>
      </c>
      <c r="B43" s="106">
        <v>80750</v>
      </c>
      <c r="C43" s="106">
        <v>-15627</v>
      </c>
      <c r="D43" s="106">
        <v>65123</v>
      </c>
      <c r="E43" s="106">
        <v>80.650000000000006</v>
      </c>
    </row>
    <row r="44" spans="1:5" ht="30" x14ac:dyDescent="0.25">
      <c r="A44" s="89" t="s">
        <v>81</v>
      </c>
      <c r="B44" s="84">
        <v>0</v>
      </c>
      <c r="C44" s="84">
        <v>3345</v>
      </c>
      <c r="D44" s="84">
        <v>3345</v>
      </c>
      <c r="E44" s="84">
        <v>0</v>
      </c>
    </row>
    <row r="45" spans="1:5" ht="30" x14ac:dyDescent="0.25">
      <c r="A45" s="105" t="s">
        <v>82</v>
      </c>
      <c r="B45" s="106">
        <v>0</v>
      </c>
      <c r="C45" s="106">
        <v>3345</v>
      </c>
      <c r="D45" s="106">
        <v>3345</v>
      </c>
      <c r="E45" s="106">
        <v>0</v>
      </c>
    </row>
    <row r="46" spans="1:5" x14ac:dyDescent="0.25">
      <c r="A46" s="102" t="s">
        <v>73</v>
      </c>
      <c r="B46" s="108">
        <v>839134</v>
      </c>
      <c r="C46" s="108">
        <v>-122332</v>
      </c>
      <c r="D46" s="108">
        <v>716802</v>
      </c>
      <c r="E46" s="108">
        <v>85.42</v>
      </c>
    </row>
    <row r="47" spans="1:5" x14ac:dyDescent="0.25">
      <c r="A47" s="89" t="s">
        <v>56</v>
      </c>
      <c r="B47" s="84">
        <v>625771</v>
      </c>
      <c r="C47" s="84">
        <v>-100050</v>
      </c>
      <c r="D47" s="84">
        <v>525721</v>
      </c>
      <c r="E47" s="84">
        <v>84.01</v>
      </c>
    </row>
    <row r="48" spans="1:5" x14ac:dyDescent="0.25">
      <c r="A48" s="105" t="s">
        <v>25</v>
      </c>
      <c r="B48" s="106">
        <v>625771</v>
      </c>
      <c r="C48" s="106">
        <v>-100050</v>
      </c>
      <c r="D48" s="106">
        <v>525721</v>
      </c>
      <c r="E48" s="106">
        <v>84.01</v>
      </c>
    </row>
    <row r="49" spans="1:5" x14ac:dyDescent="0.25">
      <c r="A49" s="89" t="s">
        <v>64</v>
      </c>
      <c r="B49" s="84">
        <v>48365</v>
      </c>
      <c r="C49" s="84">
        <v>-45000</v>
      </c>
      <c r="D49" s="84">
        <v>3365</v>
      </c>
      <c r="E49" s="84">
        <v>6.96</v>
      </c>
    </row>
    <row r="50" spans="1:5" x14ac:dyDescent="0.25">
      <c r="A50" s="105" t="s">
        <v>30</v>
      </c>
      <c r="B50" s="106">
        <v>48365</v>
      </c>
      <c r="C50" s="106">
        <v>-45000</v>
      </c>
      <c r="D50" s="106">
        <v>3365</v>
      </c>
      <c r="E50" s="106">
        <v>6.96</v>
      </c>
    </row>
    <row r="51" spans="1:5" x14ac:dyDescent="0.25">
      <c r="A51" s="89" t="s">
        <v>75</v>
      </c>
      <c r="B51" s="84">
        <v>5000</v>
      </c>
      <c r="C51" s="84">
        <v>-5000</v>
      </c>
      <c r="D51" s="84"/>
      <c r="E51" s="84"/>
    </row>
    <row r="52" spans="1:5" x14ac:dyDescent="0.25">
      <c r="A52" s="105" t="s">
        <v>76</v>
      </c>
      <c r="B52" s="106">
        <v>5000</v>
      </c>
      <c r="C52" s="106">
        <v>-5000</v>
      </c>
      <c r="D52" s="106"/>
      <c r="E52" s="106"/>
    </row>
    <row r="53" spans="1:5" x14ac:dyDescent="0.25">
      <c r="A53" s="89" t="s">
        <v>57</v>
      </c>
      <c r="B53" s="84">
        <v>170298</v>
      </c>
      <c r="C53" s="84">
        <v>39784</v>
      </c>
      <c r="D53" s="84">
        <v>210082</v>
      </c>
      <c r="E53" s="84">
        <v>123.36</v>
      </c>
    </row>
    <row r="54" spans="1:5" x14ac:dyDescent="0.25">
      <c r="A54" s="89" t="s">
        <v>77</v>
      </c>
      <c r="B54" s="84"/>
      <c r="C54" s="84">
        <v>43653</v>
      </c>
      <c r="D54" s="84">
        <v>43653</v>
      </c>
      <c r="E54" s="84"/>
    </row>
    <row r="55" spans="1:5" x14ac:dyDescent="0.25">
      <c r="A55" s="105" t="s">
        <v>78</v>
      </c>
      <c r="B55" s="106">
        <v>59470</v>
      </c>
      <c r="C55" s="106">
        <v>1399</v>
      </c>
      <c r="D55" s="106">
        <v>60869</v>
      </c>
      <c r="E55" s="106">
        <v>102.35</v>
      </c>
    </row>
    <row r="56" spans="1:5" x14ac:dyDescent="0.25">
      <c r="A56" s="105" t="s">
        <v>27</v>
      </c>
      <c r="B56" s="106">
        <v>18410</v>
      </c>
      <c r="C56" s="106">
        <v>10355</v>
      </c>
      <c r="D56" s="106">
        <v>28765</v>
      </c>
      <c r="E56" s="106">
        <v>156.25</v>
      </c>
    </row>
    <row r="57" spans="1:5" x14ac:dyDescent="0.25">
      <c r="A57" s="105" t="s">
        <v>79</v>
      </c>
      <c r="B57" s="106">
        <v>11668</v>
      </c>
      <c r="C57" s="106">
        <v>4</v>
      </c>
      <c r="D57" s="106">
        <v>11672</v>
      </c>
      <c r="E57" s="106">
        <v>100.03</v>
      </c>
    </row>
    <row r="58" spans="1:5" x14ac:dyDescent="0.25">
      <c r="A58" s="105" t="s">
        <v>80</v>
      </c>
      <c r="B58" s="106">
        <v>80750</v>
      </c>
      <c r="C58" s="106">
        <v>-15627</v>
      </c>
      <c r="D58" s="106">
        <v>65123</v>
      </c>
      <c r="E58" s="106">
        <v>80.650000000000006</v>
      </c>
    </row>
    <row r="59" spans="1:5" ht="30" x14ac:dyDescent="0.25">
      <c r="A59" s="89" t="s">
        <v>81</v>
      </c>
      <c r="B59" s="84">
        <v>0</v>
      </c>
      <c r="C59" s="84">
        <v>3345</v>
      </c>
      <c r="D59" s="84">
        <v>3345</v>
      </c>
      <c r="E59" s="84">
        <v>0</v>
      </c>
    </row>
    <row r="60" spans="1:5" ht="30" x14ac:dyDescent="0.25">
      <c r="A60" s="105" t="s">
        <v>82</v>
      </c>
      <c r="B60" s="106">
        <v>0</v>
      </c>
      <c r="C60" s="106">
        <v>3345</v>
      </c>
      <c r="D60" s="106">
        <v>3345</v>
      </c>
      <c r="E60" s="106">
        <v>0</v>
      </c>
    </row>
    <row r="61" spans="1:5" x14ac:dyDescent="0.25">
      <c r="A61" s="102" t="s">
        <v>37</v>
      </c>
      <c r="B61" s="108">
        <v>849434</v>
      </c>
      <c r="C61" s="108">
        <v>-106921</v>
      </c>
      <c r="D61" s="108">
        <v>742513</v>
      </c>
      <c r="E61" s="108">
        <v>87.41</v>
      </c>
    </row>
    <row r="62" spans="1:5" x14ac:dyDescent="0.25">
      <c r="A62" s="85"/>
      <c r="B62" s="85"/>
      <c r="C62" s="85"/>
      <c r="D62" s="85"/>
      <c r="E62" s="85"/>
    </row>
  </sheetData>
  <mergeCells count="3">
    <mergeCell ref="A1:E1"/>
    <mergeCell ref="A3:E3"/>
    <mergeCell ref="A5:E5"/>
  </mergeCells>
  <pageMargins left="0.19685039370078741" right="0.19685039370078741" top="0.39370078740157483" bottom="0.39370078740157483" header="0.19685039370078741" footer="0.19685039370078741"/>
  <pageSetup paperSize="9" scale="64" firstPageNumber="2" orientation="landscape" useFirstPageNumber="1" r:id="rId1"/>
  <headerFooter>
    <oddFooter>&amp;C&amp;P</oddFooter>
  </headerFooter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9"/>
  <sheetViews>
    <sheetView view="pageBreakPreview" zoomScale="80" zoomScaleNormal="100" zoomScaleSheetLayoutView="80" workbookViewId="0">
      <selection sqref="A1:E9"/>
    </sheetView>
  </sheetViews>
  <sheetFormatPr defaultRowHeight="15.75" x14ac:dyDescent="0.25"/>
  <cols>
    <col min="1" max="1" width="64.7109375" style="1" customWidth="1"/>
    <col min="2" max="4" width="14.85546875" style="23" bestFit="1" customWidth="1"/>
    <col min="5" max="5" width="8" style="23" customWidth="1"/>
    <col min="6" max="6" width="9.140625" style="1"/>
    <col min="7" max="7" width="84.140625" style="1" customWidth="1"/>
    <col min="8" max="8" width="19.140625" style="1" customWidth="1"/>
    <col min="9" max="10" width="15.140625" style="1" bestFit="1" customWidth="1"/>
    <col min="11" max="16384" width="9.140625" style="1"/>
  </cols>
  <sheetData>
    <row r="1" spans="1:5" s="22" customFormat="1" ht="15.75" customHeight="1" x14ac:dyDescent="0.25">
      <c r="A1" s="58" t="s">
        <v>58</v>
      </c>
      <c r="B1" s="57"/>
      <c r="C1" s="57"/>
      <c r="D1" s="57"/>
      <c r="E1" s="57"/>
    </row>
    <row r="2" spans="1:5" ht="16.5" thickBot="1" x14ac:dyDescent="0.3">
      <c r="B2" s="60"/>
      <c r="C2" s="60"/>
      <c r="D2" s="60"/>
      <c r="E2" s="60"/>
    </row>
    <row r="3" spans="1:5" ht="45.75" thickBot="1" x14ac:dyDescent="0.3">
      <c r="A3" s="97" t="s">
        <v>110</v>
      </c>
      <c r="B3" s="97" t="s">
        <v>69</v>
      </c>
      <c r="C3" s="97" t="s">
        <v>70</v>
      </c>
      <c r="D3" s="97" t="s">
        <v>71</v>
      </c>
      <c r="E3" s="97" t="s">
        <v>72</v>
      </c>
    </row>
    <row r="4" spans="1:5" x14ac:dyDescent="0.25">
      <c r="A4" s="120" t="s">
        <v>52</v>
      </c>
      <c r="B4" s="109">
        <v>13968</v>
      </c>
      <c r="C4" s="109">
        <v>4</v>
      </c>
      <c r="D4" s="109">
        <v>13972</v>
      </c>
      <c r="E4" s="109">
        <v>100.03</v>
      </c>
    </row>
    <row r="5" spans="1:5" ht="12" customHeight="1" x14ac:dyDescent="0.25">
      <c r="A5" s="98" t="s">
        <v>83</v>
      </c>
      <c r="B5" s="99">
        <v>13968</v>
      </c>
      <c r="C5" s="99">
        <v>4</v>
      </c>
      <c r="D5" s="99">
        <v>13972</v>
      </c>
      <c r="E5" s="99">
        <v>100.03</v>
      </c>
    </row>
    <row r="6" spans="1:5" ht="13.5" customHeight="1" x14ac:dyDescent="0.25">
      <c r="A6" s="120" t="s">
        <v>84</v>
      </c>
      <c r="B6" s="109">
        <v>835466</v>
      </c>
      <c r="C6" s="109">
        <v>-106925</v>
      </c>
      <c r="D6" s="109">
        <v>728541</v>
      </c>
      <c r="E6" s="109">
        <v>87.2</v>
      </c>
    </row>
    <row r="7" spans="1:5" ht="13.5" customHeight="1" x14ac:dyDescent="0.25">
      <c r="A7" s="98" t="s">
        <v>85</v>
      </c>
      <c r="B7" s="99">
        <v>498380</v>
      </c>
      <c r="C7" s="99">
        <v>-109220</v>
      </c>
      <c r="D7" s="99">
        <v>389160</v>
      </c>
      <c r="E7" s="99">
        <v>78.08</v>
      </c>
    </row>
    <row r="8" spans="1:5" ht="13.5" customHeight="1" x14ac:dyDescent="0.25">
      <c r="A8" s="98" t="s">
        <v>86</v>
      </c>
      <c r="B8" s="99">
        <v>337086</v>
      </c>
      <c r="C8" s="99">
        <v>2295</v>
      </c>
      <c r="D8" s="99">
        <v>339381</v>
      </c>
      <c r="E8" s="99">
        <v>100.68</v>
      </c>
    </row>
    <row r="9" spans="1:5" ht="16.5" customHeight="1" x14ac:dyDescent="0.25">
      <c r="A9" s="100" t="s">
        <v>37</v>
      </c>
      <c r="B9" s="101">
        <v>849434</v>
      </c>
      <c r="C9" s="101">
        <v>-106921</v>
      </c>
      <c r="D9" s="101">
        <v>742513</v>
      </c>
      <c r="E9" s="101">
        <v>87.41</v>
      </c>
    </row>
  </sheetData>
  <pageMargins left="0.19685039370078741" right="0.19685039370078741" top="0.39370078740157483" bottom="0.39370078740157483" header="0.19685039370078741" footer="0.19685039370078741"/>
  <pageSetup paperSize="9" firstPageNumber="4" orientation="landscape" useFirstPageNumber="1" r:id="rId1"/>
  <headerFooter>
    <oddFooter>&amp;C&amp;P</oddFooter>
  </headerFooter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29"/>
  <sheetViews>
    <sheetView topLeftCell="A4" zoomScale="80" zoomScaleNormal="80" workbookViewId="0">
      <selection activeCell="A3" sqref="A3:E3"/>
    </sheetView>
  </sheetViews>
  <sheetFormatPr defaultRowHeight="15" x14ac:dyDescent="0.25"/>
  <cols>
    <col min="1" max="1" width="89.140625" customWidth="1"/>
    <col min="2" max="2" width="13" customWidth="1"/>
    <col min="3" max="3" width="14.140625" bestFit="1" customWidth="1"/>
    <col min="4" max="4" width="13.140625" bestFit="1" customWidth="1"/>
    <col min="5" max="5" width="9.5703125" bestFit="1" customWidth="1"/>
    <col min="6" max="6" width="5.5703125" customWidth="1"/>
    <col min="7" max="7" width="7.42578125" bestFit="1" customWidth="1"/>
    <col min="8" max="8" width="13.7109375" bestFit="1" customWidth="1"/>
    <col min="9" max="10" width="13.140625" bestFit="1" customWidth="1"/>
  </cols>
  <sheetData>
    <row r="1" spans="1:10" s="1" customFormat="1" ht="26.25" customHeight="1" x14ac:dyDescent="0.25">
      <c r="A1" s="147" t="s">
        <v>4</v>
      </c>
      <c r="B1" s="148"/>
      <c r="C1" s="148"/>
      <c r="D1" s="148"/>
      <c r="E1" s="149"/>
    </row>
    <row r="2" spans="1:10" ht="17.25" customHeight="1" x14ac:dyDescent="0.25">
      <c r="A2" s="121"/>
      <c r="B2" s="27"/>
      <c r="C2" s="27"/>
      <c r="D2" s="27"/>
      <c r="E2" s="27"/>
    </row>
    <row r="3" spans="1:10" x14ac:dyDescent="0.25">
      <c r="A3" s="144" t="s">
        <v>62</v>
      </c>
      <c r="B3" s="145"/>
      <c r="C3" s="145"/>
      <c r="D3" s="145"/>
      <c r="E3" s="146"/>
    </row>
    <row r="4" spans="1:10" s="3" customFormat="1" ht="30" x14ac:dyDescent="0.2">
      <c r="A4" s="54" t="s">
        <v>8</v>
      </c>
      <c r="B4" s="32" t="str">
        <f>Sažetak!B14</f>
        <v>Plan
2026.</v>
      </c>
      <c r="C4" s="32" t="str">
        <f>Sažetak!C14</f>
        <v>Povećenje/
smanjenje</v>
      </c>
      <c r="D4" s="32" t="str">
        <f>Sažetak!D14</f>
        <v>Novi plan
2026.</v>
      </c>
      <c r="E4" s="32" t="str">
        <f>Sažetak!E14</f>
        <v>Indeks
%</v>
      </c>
    </row>
    <row r="5" spans="1:10" s="6" customFormat="1" x14ac:dyDescent="0.2">
      <c r="A5" s="55">
        <v>1</v>
      </c>
      <c r="B5" s="55">
        <v>2</v>
      </c>
      <c r="C5" s="55">
        <v>3</v>
      </c>
      <c r="D5" s="55">
        <v>4</v>
      </c>
      <c r="E5" s="56" t="s">
        <v>49</v>
      </c>
    </row>
    <row r="6" spans="1:10" s="3" customFormat="1" ht="15.75" customHeight="1" x14ac:dyDescent="0.2">
      <c r="A6" s="73" t="s">
        <v>15</v>
      </c>
      <c r="B6" s="68">
        <v>0</v>
      </c>
      <c r="C6" s="68">
        <v>0</v>
      </c>
      <c r="D6" s="68">
        <v>0</v>
      </c>
      <c r="E6" s="71" t="s">
        <v>66</v>
      </c>
    </row>
    <row r="7" spans="1:10" s="3" customFormat="1" ht="15.75" customHeight="1" x14ac:dyDescent="0.2">
      <c r="A7" s="74" t="s">
        <v>38</v>
      </c>
      <c r="B7" s="59"/>
      <c r="C7" s="59"/>
      <c r="D7" s="122"/>
      <c r="E7" s="70"/>
    </row>
    <row r="8" spans="1:10" s="3" customFormat="1" ht="15.75" customHeight="1" x14ac:dyDescent="0.2">
      <c r="A8" s="74" t="s">
        <v>39</v>
      </c>
      <c r="B8" s="59"/>
      <c r="C8" s="59"/>
      <c r="D8" s="59"/>
      <c r="E8" s="70"/>
      <c r="G8" s="19"/>
      <c r="H8" s="21"/>
      <c r="I8" s="21"/>
      <c r="J8" s="21"/>
    </row>
    <row r="9" spans="1:10" s="3" customFormat="1" ht="15.75" customHeight="1" x14ac:dyDescent="0.2">
      <c r="A9" s="73" t="s">
        <v>16</v>
      </c>
      <c r="B9" s="68">
        <v>0</v>
      </c>
      <c r="C9" s="68">
        <v>0</v>
      </c>
      <c r="D9" s="68">
        <v>0</v>
      </c>
      <c r="E9" s="72" t="s">
        <v>66</v>
      </c>
      <c r="G9" s="18"/>
      <c r="H9" s="13"/>
      <c r="I9" s="13"/>
      <c r="J9" s="13"/>
    </row>
    <row r="10" spans="1:10" s="3" customFormat="1" ht="15.75" customHeight="1" x14ac:dyDescent="0.2">
      <c r="A10" s="74" t="s">
        <v>40</v>
      </c>
      <c r="B10" s="59"/>
      <c r="C10" s="59"/>
      <c r="D10" s="122"/>
      <c r="E10" s="70"/>
    </row>
    <row r="11" spans="1:10" s="3" customFormat="1" ht="15.75" customHeight="1" x14ac:dyDescent="0.2">
      <c r="A11" s="74" t="s">
        <v>41</v>
      </c>
      <c r="B11" s="59"/>
      <c r="C11" s="59"/>
      <c r="D11" s="59"/>
      <c r="E11" s="70"/>
    </row>
    <row r="12" spans="1:10" s="3" customFormat="1" x14ac:dyDescent="0.25">
      <c r="A12" s="24"/>
      <c r="B12" s="25"/>
      <c r="C12" s="25"/>
      <c r="D12" s="25"/>
      <c r="E12" s="26"/>
    </row>
    <row r="13" spans="1:10" x14ac:dyDescent="0.25">
      <c r="A13" s="123"/>
      <c r="B13" s="123"/>
      <c r="C13" s="124"/>
      <c r="D13" s="123"/>
      <c r="E13" s="123"/>
    </row>
    <row r="14" spans="1:10" x14ac:dyDescent="0.25">
      <c r="A14" s="123"/>
      <c r="B14" s="123"/>
      <c r="C14" s="123"/>
      <c r="D14" s="123"/>
      <c r="E14" s="123"/>
    </row>
    <row r="15" spans="1:10" x14ac:dyDescent="0.25">
      <c r="A15" s="144" t="s">
        <v>61</v>
      </c>
      <c r="B15" s="145"/>
      <c r="C15" s="145"/>
      <c r="D15" s="145"/>
      <c r="E15" s="146"/>
    </row>
    <row r="16" spans="1:10" s="3" customFormat="1" ht="30" x14ac:dyDescent="0.2">
      <c r="A16" s="54" t="s">
        <v>8</v>
      </c>
      <c r="B16" s="32" t="str">
        <f>Sažetak!B14</f>
        <v>Plan
2026.</v>
      </c>
      <c r="C16" s="32" t="str">
        <f>Sažetak!C14</f>
        <v>Povećenje/
smanjenje</v>
      </c>
      <c r="D16" s="32" t="str">
        <f>Sažetak!D14</f>
        <v>Novi plan
2026.</v>
      </c>
      <c r="E16" s="32" t="str">
        <f>Sažetak!E14</f>
        <v>Indeks
%</v>
      </c>
    </row>
    <row r="17" spans="1:10" s="6" customFormat="1" x14ac:dyDescent="0.2">
      <c r="A17" s="55">
        <v>1</v>
      </c>
      <c r="B17" s="55">
        <v>2</v>
      </c>
      <c r="C17" s="55">
        <v>3</v>
      </c>
      <c r="D17" s="55">
        <v>4</v>
      </c>
      <c r="E17" s="56" t="s">
        <v>49</v>
      </c>
    </row>
    <row r="18" spans="1:10" s="3" customFormat="1" ht="15.75" customHeight="1" x14ac:dyDescent="0.2">
      <c r="A18" s="73" t="s">
        <v>59</v>
      </c>
      <c r="B18" s="61">
        <v>0</v>
      </c>
      <c r="C18" s="61">
        <v>0</v>
      </c>
      <c r="D18" s="61">
        <v>0</v>
      </c>
      <c r="E18" s="62" t="s">
        <v>66</v>
      </c>
      <c r="G18" s="18"/>
      <c r="H18" s="13"/>
      <c r="I18" s="13"/>
      <c r="J18" s="13"/>
    </row>
    <row r="19" spans="1:10" s="3" customFormat="1" ht="15.75" customHeight="1" x14ac:dyDescent="0.2">
      <c r="A19" s="75" t="s">
        <v>56</v>
      </c>
      <c r="B19" s="63"/>
      <c r="C19" s="63"/>
      <c r="D19" s="63"/>
      <c r="E19" s="64"/>
      <c r="G19" s="18"/>
      <c r="H19" s="13"/>
      <c r="I19" s="13"/>
      <c r="J19" s="13"/>
    </row>
    <row r="20" spans="1:10" s="3" customFormat="1" ht="15.75" customHeight="1" x14ac:dyDescent="0.2">
      <c r="A20" s="76" t="s">
        <v>25</v>
      </c>
      <c r="B20" s="65"/>
      <c r="C20" s="65"/>
      <c r="D20" s="65"/>
      <c r="E20" s="66"/>
      <c r="G20" s="19"/>
      <c r="H20" s="20"/>
      <c r="I20" s="20"/>
      <c r="J20" s="20"/>
    </row>
    <row r="21" spans="1:10" s="3" customFormat="1" ht="15.75" customHeight="1" x14ac:dyDescent="0.2">
      <c r="A21" s="75" t="s">
        <v>63</v>
      </c>
      <c r="B21" s="63"/>
      <c r="C21" s="63"/>
      <c r="D21" s="63"/>
      <c r="E21" s="64"/>
    </row>
    <row r="22" spans="1:10" s="3" customFormat="1" ht="15.75" customHeight="1" x14ac:dyDescent="0.2">
      <c r="A22" s="76" t="s">
        <v>36</v>
      </c>
      <c r="B22" s="65"/>
      <c r="C22" s="65"/>
      <c r="D22" s="65"/>
      <c r="E22" s="66"/>
      <c r="G22" s="18"/>
      <c r="H22" s="13"/>
      <c r="I22" s="13"/>
      <c r="J22" s="13"/>
    </row>
    <row r="23" spans="1:10" s="3" customFormat="1" ht="15.75" customHeight="1" x14ac:dyDescent="0.25">
      <c r="A23" s="150"/>
      <c r="B23" s="151"/>
      <c r="C23" s="151"/>
      <c r="D23" s="151"/>
      <c r="E23" s="152"/>
      <c r="G23" s="19"/>
      <c r="H23" s="20"/>
      <c r="I23" s="20"/>
      <c r="J23" s="20"/>
    </row>
    <row r="24" spans="1:10" ht="15.75" customHeight="1" x14ac:dyDescent="0.25">
      <c r="A24" s="73" t="s">
        <v>60</v>
      </c>
      <c r="B24" s="68">
        <v>0</v>
      </c>
      <c r="C24" s="68">
        <v>0</v>
      </c>
      <c r="D24" s="68">
        <v>0</v>
      </c>
      <c r="E24" s="69" t="s">
        <v>66</v>
      </c>
      <c r="G24" s="19"/>
      <c r="H24" s="20"/>
      <c r="I24" s="20"/>
      <c r="J24" s="20"/>
    </row>
    <row r="25" spans="1:10" ht="15.75" customHeight="1" x14ac:dyDescent="0.25">
      <c r="A25" s="77" t="s">
        <v>56</v>
      </c>
      <c r="B25" s="59"/>
      <c r="C25" s="59"/>
      <c r="D25" s="59"/>
      <c r="E25" s="70"/>
      <c r="G25" s="19"/>
      <c r="H25" s="20"/>
      <c r="I25" s="20"/>
      <c r="J25" s="20"/>
    </row>
    <row r="26" spans="1:10" ht="15.75" customHeight="1" x14ac:dyDescent="0.25">
      <c r="A26" s="74" t="s">
        <v>25</v>
      </c>
      <c r="B26" s="59"/>
      <c r="C26" s="59"/>
      <c r="D26" s="59"/>
      <c r="E26" s="70"/>
      <c r="G26" s="19"/>
      <c r="H26" s="20"/>
      <c r="I26" s="20"/>
      <c r="J26" s="20"/>
    </row>
    <row r="27" spans="1:10" ht="15.75" customHeight="1" x14ac:dyDescent="0.25">
      <c r="A27" s="77" t="s">
        <v>64</v>
      </c>
      <c r="B27" s="59"/>
      <c r="C27" s="59"/>
      <c r="D27" s="59"/>
      <c r="E27" s="70"/>
      <c r="G27" s="19"/>
      <c r="H27" s="20"/>
      <c r="I27" s="20"/>
      <c r="J27" s="20"/>
    </row>
    <row r="28" spans="1:10" x14ac:dyDescent="0.25">
      <c r="A28" s="74" t="s">
        <v>65</v>
      </c>
      <c r="B28" s="59"/>
      <c r="C28" s="59"/>
      <c r="D28" s="59"/>
      <c r="E28" s="70"/>
    </row>
    <row r="29" spans="1:10" x14ac:dyDescent="0.25">
      <c r="B29" s="67"/>
      <c r="C29" s="67"/>
      <c r="D29" s="67"/>
      <c r="E29" s="67"/>
    </row>
  </sheetData>
  <mergeCells count="4">
    <mergeCell ref="A3:E3"/>
    <mergeCell ref="A15:E15"/>
    <mergeCell ref="A1:E1"/>
    <mergeCell ref="A23:E23"/>
  </mergeCells>
  <pageMargins left="0.19685039370078741" right="0.19685039370078741" top="0.39370078740157483" bottom="0.39370078740157483" header="0.19685039370078741" footer="0.19685039370078741"/>
  <pageSetup paperSize="9" firstPageNumber="5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E122"/>
  <sheetViews>
    <sheetView tabSelected="1" view="pageBreakPreview" topLeftCell="A94" zoomScale="80" zoomScaleNormal="80" zoomScaleSheetLayoutView="80" workbookViewId="0">
      <selection activeCell="A117" sqref="A117"/>
    </sheetView>
  </sheetViews>
  <sheetFormatPr defaultRowHeight="15" x14ac:dyDescent="0.25"/>
  <cols>
    <col min="1" max="1" width="82.7109375" customWidth="1"/>
    <col min="2" max="4" width="17.7109375" customWidth="1"/>
    <col min="5" max="5" width="11.28515625" customWidth="1"/>
  </cols>
  <sheetData>
    <row r="1" spans="1:5" ht="22.5" customHeight="1" x14ac:dyDescent="0.25">
      <c r="A1" s="27"/>
      <c r="B1" s="27"/>
      <c r="C1" s="27"/>
      <c r="D1" s="27"/>
      <c r="E1" s="27"/>
    </row>
    <row r="2" spans="1:5" ht="26.25" customHeight="1" x14ac:dyDescent="0.25">
      <c r="A2" s="132" t="s">
        <v>5</v>
      </c>
      <c r="B2" s="133"/>
      <c r="C2" s="133"/>
      <c r="D2" s="133"/>
      <c r="E2" s="133"/>
    </row>
    <row r="3" spans="1:5" ht="21" customHeight="1" x14ac:dyDescent="0.25">
      <c r="A3" s="27"/>
      <c r="B3" s="28"/>
      <c r="C3" s="28"/>
      <c r="D3" s="28"/>
      <c r="E3" s="28"/>
    </row>
    <row r="4" spans="1:5" ht="15.75" x14ac:dyDescent="0.25">
      <c r="A4" s="134" t="s">
        <v>44</v>
      </c>
      <c r="B4" s="134"/>
      <c r="C4" s="134"/>
      <c r="D4" s="134"/>
      <c r="E4" s="134"/>
    </row>
    <row r="5" spans="1:5" ht="15" customHeight="1" x14ac:dyDescent="0.25">
      <c r="A5" s="12"/>
      <c r="B5" s="12"/>
      <c r="C5" s="12"/>
      <c r="D5" s="12"/>
      <c r="E5" s="12"/>
    </row>
    <row r="6" spans="1:5" ht="52.5" customHeight="1" thickBot="1" x14ac:dyDescent="0.3">
      <c r="A6" s="135" t="s">
        <v>113</v>
      </c>
      <c r="B6" s="135"/>
      <c r="C6" s="135"/>
      <c r="D6" s="135"/>
      <c r="E6" s="135"/>
    </row>
    <row r="7" spans="1:5" ht="30.75" thickBot="1" x14ac:dyDescent="0.3">
      <c r="A7" s="91" t="s">
        <v>110</v>
      </c>
      <c r="B7" s="91" t="s">
        <v>87</v>
      </c>
      <c r="C7" s="91" t="s">
        <v>88</v>
      </c>
      <c r="D7" s="91" t="s">
        <v>89</v>
      </c>
      <c r="E7" s="91" t="s">
        <v>90</v>
      </c>
    </row>
    <row r="8" spans="1:5" x14ac:dyDescent="0.25">
      <c r="A8" s="125" t="s">
        <v>51</v>
      </c>
      <c r="B8" s="126">
        <v>849434</v>
      </c>
      <c r="C8" s="126">
        <v>-106921</v>
      </c>
      <c r="D8" s="126">
        <v>742513</v>
      </c>
      <c r="E8" s="126">
        <v>87.41</v>
      </c>
    </row>
    <row r="9" spans="1:5" ht="14.25" customHeight="1" x14ac:dyDescent="0.25">
      <c r="A9" s="127" t="s">
        <v>91</v>
      </c>
      <c r="B9" s="128">
        <v>849434</v>
      </c>
      <c r="C9" s="128">
        <v>-106921</v>
      </c>
      <c r="D9" s="128">
        <v>742513</v>
      </c>
      <c r="E9" s="128">
        <v>87.41</v>
      </c>
    </row>
    <row r="10" spans="1:5" ht="18.75" customHeight="1" x14ac:dyDescent="0.25">
      <c r="A10" s="92" t="s">
        <v>92</v>
      </c>
      <c r="B10" s="93">
        <v>849434</v>
      </c>
      <c r="C10" s="93">
        <v>-106921</v>
      </c>
      <c r="D10" s="93">
        <v>742513</v>
      </c>
      <c r="E10" s="93">
        <v>87.41</v>
      </c>
    </row>
    <row r="11" spans="1:5" ht="19.5" customHeight="1" x14ac:dyDescent="0.25">
      <c r="A11" s="94" t="s">
        <v>25</v>
      </c>
      <c r="B11" s="95">
        <v>625771</v>
      </c>
      <c r="C11" s="95">
        <v>-100050</v>
      </c>
      <c r="D11" s="95">
        <v>525721</v>
      </c>
      <c r="E11" s="95">
        <v>84.01</v>
      </c>
    </row>
    <row r="12" spans="1:5" ht="20.25" customHeight="1" x14ac:dyDescent="0.25">
      <c r="A12" s="94" t="s">
        <v>30</v>
      </c>
      <c r="B12" s="95">
        <v>48365</v>
      </c>
      <c r="C12" s="95">
        <v>-45000</v>
      </c>
      <c r="D12" s="95">
        <v>3365</v>
      </c>
      <c r="E12" s="95">
        <v>6.96</v>
      </c>
    </row>
    <row r="13" spans="1:5" ht="17.25" customHeight="1" x14ac:dyDescent="0.25">
      <c r="A13" s="94" t="s">
        <v>76</v>
      </c>
      <c r="B13" s="95">
        <v>5000</v>
      </c>
      <c r="C13" s="95">
        <v>-5000</v>
      </c>
      <c r="D13" s="95">
        <v>0</v>
      </c>
      <c r="E13" s="95">
        <v>0</v>
      </c>
    </row>
    <row r="14" spans="1:5" ht="15" customHeight="1" x14ac:dyDescent="0.25">
      <c r="A14" s="94" t="s">
        <v>77</v>
      </c>
      <c r="B14" s="95">
        <v>0</v>
      </c>
      <c r="C14" s="95">
        <v>43653</v>
      </c>
      <c r="D14" s="95">
        <v>43653</v>
      </c>
      <c r="E14" s="95">
        <v>0</v>
      </c>
    </row>
    <row r="15" spans="1:5" ht="16.5" customHeight="1" x14ac:dyDescent="0.25">
      <c r="A15" s="94" t="s">
        <v>78</v>
      </c>
      <c r="B15" s="95">
        <v>59470</v>
      </c>
      <c r="C15" s="95">
        <v>1399</v>
      </c>
      <c r="D15" s="95">
        <v>60869</v>
      </c>
      <c r="E15" s="95">
        <v>102.35</v>
      </c>
    </row>
    <row r="16" spans="1:5" ht="18.75" customHeight="1" x14ac:dyDescent="0.25">
      <c r="A16" s="94" t="s">
        <v>27</v>
      </c>
      <c r="B16" s="95">
        <v>18410</v>
      </c>
      <c r="C16" s="95">
        <v>10355</v>
      </c>
      <c r="D16" s="95">
        <v>28765</v>
      </c>
      <c r="E16" s="95">
        <v>156.25</v>
      </c>
    </row>
    <row r="17" spans="1:5" ht="15" customHeight="1" x14ac:dyDescent="0.25">
      <c r="A17" s="94" t="s">
        <v>79</v>
      </c>
      <c r="B17" s="95">
        <v>11668</v>
      </c>
      <c r="C17" s="95">
        <v>4</v>
      </c>
      <c r="D17" s="95">
        <v>11672</v>
      </c>
      <c r="E17" s="95">
        <v>100.03</v>
      </c>
    </row>
    <row r="18" spans="1:5" ht="18.75" customHeight="1" x14ac:dyDescent="0.25">
      <c r="A18" s="94" t="s">
        <v>80</v>
      </c>
      <c r="B18" s="95">
        <v>80750</v>
      </c>
      <c r="C18" s="95">
        <v>-15627</v>
      </c>
      <c r="D18" s="95">
        <v>65123</v>
      </c>
      <c r="E18" s="95">
        <v>80.650000000000006</v>
      </c>
    </row>
    <row r="19" spans="1:5" ht="33.75" customHeight="1" x14ac:dyDescent="0.25">
      <c r="A19" s="94" t="s">
        <v>82</v>
      </c>
      <c r="B19" s="95">
        <v>0</v>
      </c>
      <c r="C19" s="95">
        <v>3345</v>
      </c>
      <c r="D19" s="95">
        <v>3345</v>
      </c>
      <c r="E19" s="95">
        <v>0</v>
      </c>
    </row>
    <row r="20" spans="1:5" x14ac:dyDescent="0.25">
      <c r="A20" s="129" t="s">
        <v>108</v>
      </c>
      <c r="B20" s="130">
        <v>655346</v>
      </c>
      <c r="C20" s="130">
        <v>-146350</v>
      </c>
      <c r="D20" s="128">
        <v>508996</v>
      </c>
      <c r="E20" s="128">
        <v>77.67</v>
      </c>
    </row>
    <row r="21" spans="1:5" x14ac:dyDescent="0.25">
      <c r="A21" s="127" t="s">
        <v>93</v>
      </c>
      <c r="B21" s="128">
        <v>199840</v>
      </c>
      <c r="C21" s="128">
        <v>0</v>
      </c>
      <c r="D21" s="128">
        <v>199840</v>
      </c>
      <c r="E21" s="128">
        <v>100</v>
      </c>
    </row>
    <row r="22" spans="1:5" x14ac:dyDescent="0.25">
      <c r="A22" s="94" t="s">
        <v>25</v>
      </c>
      <c r="B22" s="95">
        <v>199840</v>
      </c>
      <c r="C22" s="95">
        <v>0</v>
      </c>
      <c r="D22" s="95">
        <v>199840</v>
      </c>
      <c r="E22" s="95">
        <v>100</v>
      </c>
    </row>
    <row r="23" spans="1:5" x14ac:dyDescent="0.25">
      <c r="A23" s="92" t="s">
        <v>12</v>
      </c>
      <c r="B23" s="93">
        <v>199840</v>
      </c>
      <c r="C23" s="93">
        <v>0</v>
      </c>
      <c r="D23" s="93">
        <v>199840</v>
      </c>
      <c r="E23" s="93">
        <v>100</v>
      </c>
    </row>
    <row r="24" spans="1:5" x14ac:dyDescent="0.25">
      <c r="A24" s="96" t="s">
        <v>31</v>
      </c>
      <c r="B24" s="93">
        <v>199840</v>
      </c>
      <c r="C24" s="93">
        <v>0</v>
      </c>
      <c r="D24" s="93">
        <v>199840</v>
      </c>
      <c r="E24" s="93">
        <v>100</v>
      </c>
    </row>
    <row r="25" spans="1:5" x14ac:dyDescent="0.25">
      <c r="A25" s="127" t="s">
        <v>94</v>
      </c>
      <c r="B25" s="128">
        <v>0</v>
      </c>
      <c r="C25" s="128">
        <v>10355</v>
      </c>
      <c r="D25" s="128">
        <v>10355</v>
      </c>
      <c r="E25" s="128">
        <v>0</v>
      </c>
    </row>
    <row r="26" spans="1:5" x14ac:dyDescent="0.25">
      <c r="A26" s="94" t="s">
        <v>27</v>
      </c>
      <c r="B26" s="95">
        <v>0</v>
      </c>
      <c r="C26" s="95">
        <v>10355</v>
      </c>
      <c r="D26" s="95">
        <v>10355</v>
      </c>
      <c r="E26" s="95">
        <v>0</v>
      </c>
    </row>
    <row r="27" spans="1:5" x14ac:dyDescent="0.25">
      <c r="A27" s="92" t="s">
        <v>12</v>
      </c>
      <c r="B27" s="93">
        <v>0</v>
      </c>
      <c r="C27" s="93">
        <v>10355</v>
      </c>
      <c r="D27" s="93">
        <v>10355</v>
      </c>
      <c r="E27" s="93">
        <v>0</v>
      </c>
    </row>
    <row r="28" spans="1:5" x14ac:dyDescent="0.25">
      <c r="A28" s="96" t="s">
        <v>32</v>
      </c>
      <c r="B28" s="93">
        <v>0</v>
      </c>
      <c r="C28" s="93">
        <v>10355</v>
      </c>
      <c r="D28" s="93">
        <v>10355</v>
      </c>
      <c r="E28" s="93">
        <v>0</v>
      </c>
    </row>
    <row r="29" spans="1:5" x14ac:dyDescent="0.25">
      <c r="A29" s="127" t="s">
        <v>95</v>
      </c>
      <c r="B29" s="128">
        <v>137246</v>
      </c>
      <c r="C29" s="128">
        <v>3295</v>
      </c>
      <c r="D29" s="128">
        <v>140541</v>
      </c>
      <c r="E29" s="128">
        <v>102.4</v>
      </c>
    </row>
    <row r="30" spans="1:5" x14ac:dyDescent="0.25">
      <c r="A30" s="94" t="s">
        <v>25</v>
      </c>
      <c r="B30" s="95">
        <v>133731</v>
      </c>
      <c r="C30" s="95">
        <v>-50</v>
      </c>
      <c r="D30" s="95">
        <v>133681</v>
      </c>
      <c r="E30" s="95">
        <v>99.96</v>
      </c>
    </row>
    <row r="31" spans="1:5" x14ac:dyDescent="0.25">
      <c r="A31" s="92" t="s">
        <v>12</v>
      </c>
      <c r="B31" s="93">
        <v>131231</v>
      </c>
      <c r="C31" s="93">
        <v>-2000</v>
      </c>
      <c r="D31" s="93">
        <v>129231</v>
      </c>
      <c r="E31" s="93">
        <v>98.48</v>
      </c>
    </row>
    <row r="32" spans="1:5" x14ac:dyDescent="0.25">
      <c r="A32" s="96" t="s">
        <v>32</v>
      </c>
      <c r="B32" s="93">
        <v>130031</v>
      </c>
      <c r="C32" s="93">
        <v>-2000</v>
      </c>
      <c r="D32" s="93">
        <v>128031</v>
      </c>
      <c r="E32" s="93">
        <v>98.46</v>
      </c>
    </row>
    <row r="33" spans="1:5" x14ac:dyDescent="0.25">
      <c r="A33" s="96" t="s">
        <v>33</v>
      </c>
      <c r="B33" s="93">
        <v>1000</v>
      </c>
      <c r="C33" s="93">
        <v>0</v>
      </c>
      <c r="D33" s="93">
        <v>1000</v>
      </c>
      <c r="E33" s="93">
        <v>100</v>
      </c>
    </row>
    <row r="34" spans="1:5" x14ac:dyDescent="0.25">
      <c r="A34" s="96" t="s">
        <v>74</v>
      </c>
      <c r="B34" s="93">
        <v>200</v>
      </c>
      <c r="C34" s="93">
        <v>0</v>
      </c>
      <c r="D34" s="93">
        <v>200</v>
      </c>
      <c r="E34" s="93">
        <v>100</v>
      </c>
    </row>
    <row r="35" spans="1:5" x14ac:dyDescent="0.25">
      <c r="A35" s="92" t="s">
        <v>13</v>
      </c>
      <c r="B35" s="93">
        <v>2500</v>
      </c>
      <c r="C35" s="93">
        <v>1950</v>
      </c>
      <c r="D35" s="93">
        <v>4450</v>
      </c>
      <c r="E35" s="93">
        <v>178</v>
      </c>
    </row>
    <row r="36" spans="1:5" x14ac:dyDescent="0.25">
      <c r="A36" s="96" t="s">
        <v>34</v>
      </c>
      <c r="B36" s="93">
        <v>500</v>
      </c>
      <c r="C36" s="93">
        <v>1950</v>
      </c>
      <c r="D36" s="93">
        <v>2450</v>
      </c>
      <c r="E36" s="93">
        <v>490</v>
      </c>
    </row>
    <row r="37" spans="1:5" x14ac:dyDescent="0.25">
      <c r="A37" s="96" t="s">
        <v>35</v>
      </c>
      <c r="B37" s="93">
        <v>2000</v>
      </c>
      <c r="C37" s="93">
        <v>0</v>
      </c>
      <c r="D37" s="93">
        <v>2000</v>
      </c>
      <c r="E37" s="93">
        <v>100</v>
      </c>
    </row>
    <row r="38" spans="1:5" x14ac:dyDescent="0.25">
      <c r="A38" s="94" t="s">
        <v>30</v>
      </c>
      <c r="B38" s="95">
        <v>3365</v>
      </c>
      <c r="C38" s="95">
        <v>0</v>
      </c>
      <c r="D38" s="95">
        <v>3365</v>
      </c>
      <c r="E38" s="95">
        <v>100</v>
      </c>
    </row>
    <row r="39" spans="1:5" x14ac:dyDescent="0.25">
      <c r="A39" s="92" t="s">
        <v>12</v>
      </c>
      <c r="B39" s="93">
        <v>3365</v>
      </c>
      <c r="C39" s="93">
        <v>0</v>
      </c>
      <c r="D39" s="93">
        <v>3365</v>
      </c>
      <c r="E39" s="93">
        <v>100</v>
      </c>
    </row>
    <row r="40" spans="1:5" x14ac:dyDescent="0.25">
      <c r="A40" s="96" t="s">
        <v>32</v>
      </c>
      <c r="B40" s="93">
        <v>3365</v>
      </c>
      <c r="C40" s="93">
        <v>0</v>
      </c>
      <c r="D40" s="93">
        <v>3365</v>
      </c>
      <c r="E40" s="93">
        <v>100</v>
      </c>
    </row>
    <row r="41" spans="1:5" x14ac:dyDescent="0.25">
      <c r="A41" s="94" t="s">
        <v>27</v>
      </c>
      <c r="B41" s="95">
        <v>150</v>
      </c>
      <c r="C41" s="95">
        <v>0</v>
      </c>
      <c r="D41" s="95">
        <v>150</v>
      </c>
      <c r="E41" s="95">
        <v>100</v>
      </c>
    </row>
    <row r="42" spans="1:5" x14ac:dyDescent="0.25">
      <c r="A42" s="92" t="s">
        <v>12</v>
      </c>
      <c r="B42" s="93">
        <v>150</v>
      </c>
      <c r="C42" s="93">
        <v>0</v>
      </c>
      <c r="D42" s="93">
        <v>150</v>
      </c>
      <c r="E42" s="93">
        <v>100</v>
      </c>
    </row>
    <row r="43" spans="1:5" x14ac:dyDescent="0.25">
      <c r="A43" s="96" t="s">
        <v>74</v>
      </c>
      <c r="B43" s="93">
        <v>150</v>
      </c>
      <c r="C43" s="93">
        <v>0</v>
      </c>
      <c r="D43" s="93">
        <v>150</v>
      </c>
      <c r="E43" s="93">
        <v>100</v>
      </c>
    </row>
    <row r="44" spans="1:5" ht="30" x14ac:dyDescent="0.25">
      <c r="A44" s="94" t="s">
        <v>82</v>
      </c>
      <c r="B44" s="95">
        <v>0</v>
      </c>
      <c r="C44" s="95">
        <v>3345</v>
      </c>
      <c r="D44" s="95">
        <v>3345</v>
      </c>
      <c r="E44" s="95">
        <v>0</v>
      </c>
    </row>
    <row r="45" spans="1:5" x14ac:dyDescent="0.25">
      <c r="A45" s="92" t="s">
        <v>12</v>
      </c>
      <c r="B45" s="93">
        <v>0</v>
      </c>
      <c r="C45" s="93">
        <v>2345</v>
      </c>
      <c r="D45" s="93">
        <v>2345</v>
      </c>
      <c r="E45" s="93">
        <v>0</v>
      </c>
    </row>
    <row r="46" spans="1:5" x14ac:dyDescent="0.25">
      <c r="A46" s="96" t="s">
        <v>32</v>
      </c>
      <c r="B46" s="93">
        <v>0</v>
      </c>
      <c r="C46" s="93">
        <v>2345</v>
      </c>
      <c r="D46" s="93">
        <v>2345</v>
      </c>
      <c r="E46" s="93">
        <v>0</v>
      </c>
    </row>
    <row r="47" spans="1:5" x14ac:dyDescent="0.25">
      <c r="A47" s="92" t="s">
        <v>13</v>
      </c>
      <c r="B47" s="93">
        <v>0</v>
      </c>
      <c r="C47" s="93">
        <v>1000</v>
      </c>
      <c r="D47" s="93">
        <v>1000</v>
      </c>
      <c r="E47" s="93">
        <v>0</v>
      </c>
    </row>
    <row r="48" spans="1:5" x14ac:dyDescent="0.25">
      <c r="A48" s="96" t="s">
        <v>35</v>
      </c>
      <c r="B48" s="93">
        <v>0</v>
      </c>
      <c r="C48" s="93">
        <v>1000</v>
      </c>
      <c r="D48" s="93">
        <v>1000</v>
      </c>
      <c r="E48" s="93">
        <v>0</v>
      </c>
    </row>
    <row r="49" spans="1:5" x14ac:dyDescent="0.25">
      <c r="A49" s="127" t="s">
        <v>96</v>
      </c>
      <c r="B49" s="128">
        <v>300000</v>
      </c>
      <c r="C49" s="128">
        <v>-300000</v>
      </c>
      <c r="D49" s="128">
        <v>0</v>
      </c>
      <c r="E49" s="128">
        <v>0</v>
      </c>
    </row>
    <row r="50" spans="1:5" x14ac:dyDescent="0.25">
      <c r="A50" s="94" t="s">
        <v>25</v>
      </c>
      <c r="B50" s="95">
        <v>250000</v>
      </c>
      <c r="C50" s="95">
        <v>-250000</v>
      </c>
      <c r="D50" s="95">
        <v>0</v>
      </c>
      <c r="E50" s="95">
        <v>0</v>
      </c>
    </row>
    <row r="51" spans="1:5" x14ac:dyDescent="0.25">
      <c r="A51" s="92" t="s">
        <v>12</v>
      </c>
      <c r="B51" s="93">
        <v>229500</v>
      </c>
      <c r="C51" s="93">
        <v>-229500</v>
      </c>
      <c r="D51" s="93">
        <v>0</v>
      </c>
      <c r="E51" s="93">
        <v>0</v>
      </c>
    </row>
    <row r="52" spans="1:5" x14ac:dyDescent="0.25">
      <c r="A52" s="96" t="s">
        <v>31</v>
      </c>
      <c r="B52" s="93">
        <v>95000</v>
      </c>
      <c r="C52" s="93">
        <v>-95000</v>
      </c>
      <c r="D52" s="93">
        <v>0</v>
      </c>
      <c r="E52" s="93">
        <v>0</v>
      </c>
    </row>
    <row r="53" spans="1:5" x14ac:dyDescent="0.25">
      <c r="A53" s="96" t="s">
        <v>32</v>
      </c>
      <c r="B53" s="93">
        <v>134000</v>
      </c>
      <c r="C53" s="93">
        <v>-134000</v>
      </c>
      <c r="D53" s="93">
        <v>0</v>
      </c>
      <c r="E53" s="93">
        <v>0</v>
      </c>
    </row>
    <row r="54" spans="1:5" x14ac:dyDescent="0.25">
      <c r="A54" s="96" t="s">
        <v>33</v>
      </c>
      <c r="B54" s="93">
        <v>500</v>
      </c>
      <c r="C54" s="93">
        <v>-500</v>
      </c>
      <c r="D54" s="93">
        <v>0</v>
      </c>
      <c r="E54" s="93">
        <v>0</v>
      </c>
    </row>
    <row r="55" spans="1:5" x14ac:dyDescent="0.25">
      <c r="A55" s="92" t="s">
        <v>13</v>
      </c>
      <c r="B55" s="93">
        <v>20500</v>
      </c>
      <c r="C55" s="93">
        <v>-20500</v>
      </c>
      <c r="D55" s="93">
        <v>0</v>
      </c>
      <c r="E55" s="93">
        <v>0</v>
      </c>
    </row>
    <row r="56" spans="1:5" x14ac:dyDescent="0.25">
      <c r="A56" s="96" t="s">
        <v>34</v>
      </c>
      <c r="B56" s="93">
        <v>500</v>
      </c>
      <c r="C56" s="93">
        <v>-500</v>
      </c>
      <c r="D56" s="93">
        <v>0</v>
      </c>
      <c r="E56" s="93">
        <v>0</v>
      </c>
    </row>
    <row r="57" spans="1:5" x14ac:dyDescent="0.25">
      <c r="A57" s="96" t="s">
        <v>35</v>
      </c>
      <c r="B57" s="93">
        <v>20000</v>
      </c>
      <c r="C57" s="93">
        <v>-20000</v>
      </c>
      <c r="D57" s="93">
        <v>0</v>
      </c>
      <c r="E57" s="93">
        <v>0</v>
      </c>
    </row>
    <row r="58" spans="1:5" x14ac:dyDescent="0.25">
      <c r="A58" s="94" t="s">
        <v>30</v>
      </c>
      <c r="B58" s="95">
        <v>45000</v>
      </c>
      <c r="C58" s="95">
        <v>-45000</v>
      </c>
      <c r="D58" s="95">
        <v>0</v>
      </c>
      <c r="E58" s="95">
        <v>0</v>
      </c>
    </row>
    <row r="59" spans="1:5" x14ac:dyDescent="0.25">
      <c r="A59" s="92" t="s">
        <v>12</v>
      </c>
      <c r="B59" s="93">
        <v>45000</v>
      </c>
      <c r="C59" s="93">
        <v>-45000</v>
      </c>
      <c r="D59" s="93">
        <v>0</v>
      </c>
      <c r="E59" s="93">
        <v>0</v>
      </c>
    </row>
    <row r="60" spans="1:5" x14ac:dyDescent="0.25">
      <c r="A60" s="96" t="s">
        <v>32</v>
      </c>
      <c r="B60" s="93">
        <v>45000</v>
      </c>
      <c r="C60" s="93">
        <v>-45000</v>
      </c>
      <c r="D60" s="93">
        <v>0</v>
      </c>
      <c r="E60" s="93">
        <v>0</v>
      </c>
    </row>
    <row r="61" spans="1:5" x14ac:dyDescent="0.25">
      <c r="A61" s="94" t="s">
        <v>76</v>
      </c>
      <c r="B61" s="95">
        <v>5000</v>
      </c>
      <c r="C61" s="95">
        <v>-5000</v>
      </c>
      <c r="D61" s="95">
        <v>0</v>
      </c>
      <c r="E61" s="95">
        <v>0</v>
      </c>
    </row>
    <row r="62" spans="1:5" x14ac:dyDescent="0.25">
      <c r="A62" s="92" t="s">
        <v>12</v>
      </c>
      <c r="B62" s="93">
        <v>5000</v>
      </c>
      <c r="C62" s="93">
        <v>-5000</v>
      </c>
      <c r="D62" s="93">
        <v>0</v>
      </c>
      <c r="E62" s="93">
        <v>0</v>
      </c>
    </row>
    <row r="63" spans="1:5" x14ac:dyDescent="0.25">
      <c r="A63" s="96" t="s">
        <v>32</v>
      </c>
      <c r="B63" s="93">
        <v>5000</v>
      </c>
      <c r="C63" s="93">
        <v>-5000</v>
      </c>
      <c r="D63" s="93">
        <v>0</v>
      </c>
      <c r="E63" s="93">
        <v>0</v>
      </c>
    </row>
    <row r="64" spans="1:5" x14ac:dyDescent="0.25">
      <c r="A64" s="127" t="s">
        <v>97</v>
      </c>
      <c r="B64" s="128">
        <v>18260</v>
      </c>
      <c r="C64" s="128">
        <v>0</v>
      </c>
      <c r="D64" s="128">
        <v>18260</v>
      </c>
      <c r="E64" s="128">
        <v>100</v>
      </c>
    </row>
    <row r="65" spans="1:5" x14ac:dyDescent="0.25">
      <c r="A65" s="94" t="s">
        <v>27</v>
      </c>
      <c r="B65" s="95">
        <v>18260</v>
      </c>
      <c r="C65" s="95">
        <v>0</v>
      </c>
      <c r="D65" s="95">
        <v>18260</v>
      </c>
      <c r="E65" s="95">
        <v>100</v>
      </c>
    </row>
    <row r="66" spans="1:5" x14ac:dyDescent="0.25">
      <c r="A66" s="92" t="s">
        <v>12</v>
      </c>
      <c r="B66" s="93">
        <v>18260</v>
      </c>
      <c r="C66" s="93">
        <v>0</v>
      </c>
      <c r="D66" s="93">
        <v>18260</v>
      </c>
      <c r="E66" s="93">
        <v>100</v>
      </c>
    </row>
    <row r="67" spans="1:5" x14ac:dyDescent="0.25">
      <c r="A67" s="96" t="s">
        <v>32</v>
      </c>
      <c r="B67" s="93">
        <v>18260</v>
      </c>
      <c r="C67" s="93">
        <v>0</v>
      </c>
      <c r="D67" s="93">
        <v>18260</v>
      </c>
      <c r="E67" s="93">
        <v>100</v>
      </c>
    </row>
    <row r="68" spans="1:5" x14ac:dyDescent="0.25">
      <c r="A68" s="127" t="s">
        <v>98</v>
      </c>
      <c r="B68" s="128">
        <v>0</v>
      </c>
      <c r="C68" s="128">
        <v>140000</v>
      </c>
      <c r="D68" s="128">
        <v>140000</v>
      </c>
      <c r="E68" s="128">
        <v>0</v>
      </c>
    </row>
    <row r="69" spans="1:5" x14ac:dyDescent="0.25">
      <c r="A69" s="94" t="s">
        <v>25</v>
      </c>
      <c r="B69" s="95">
        <v>0</v>
      </c>
      <c r="C69" s="95">
        <v>100000</v>
      </c>
      <c r="D69" s="95">
        <v>100000</v>
      </c>
      <c r="E69" s="95">
        <v>0</v>
      </c>
    </row>
    <row r="70" spans="1:5" x14ac:dyDescent="0.25">
      <c r="A70" s="92" t="s">
        <v>12</v>
      </c>
      <c r="B70" s="93">
        <v>0</v>
      </c>
      <c r="C70" s="93">
        <v>60000</v>
      </c>
      <c r="D70" s="93">
        <v>60000</v>
      </c>
      <c r="E70" s="93">
        <v>0</v>
      </c>
    </row>
    <row r="71" spans="1:5" x14ac:dyDescent="0.25">
      <c r="A71" s="96" t="s">
        <v>32</v>
      </c>
      <c r="B71" s="93">
        <v>0</v>
      </c>
      <c r="C71" s="93">
        <v>60000</v>
      </c>
      <c r="D71" s="93">
        <v>60000</v>
      </c>
      <c r="E71" s="93">
        <v>0</v>
      </c>
    </row>
    <row r="72" spans="1:5" x14ac:dyDescent="0.25">
      <c r="A72" s="92" t="s">
        <v>13</v>
      </c>
      <c r="B72" s="93">
        <v>0</v>
      </c>
      <c r="C72" s="93">
        <v>40000</v>
      </c>
      <c r="D72" s="93">
        <v>40000</v>
      </c>
      <c r="E72" s="93">
        <v>0</v>
      </c>
    </row>
    <row r="73" spans="1:5" x14ac:dyDescent="0.25">
      <c r="A73" s="96" t="s">
        <v>34</v>
      </c>
      <c r="B73" s="93">
        <v>0</v>
      </c>
      <c r="C73" s="93">
        <v>40000</v>
      </c>
      <c r="D73" s="93">
        <v>40000</v>
      </c>
      <c r="E73" s="93">
        <v>0</v>
      </c>
    </row>
    <row r="74" spans="1:5" x14ac:dyDescent="0.25">
      <c r="A74" s="94" t="s">
        <v>77</v>
      </c>
      <c r="B74" s="95">
        <v>0</v>
      </c>
      <c r="C74" s="95">
        <v>40000</v>
      </c>
      <c r="D74" s="95">
        <v>40000</v>
      </c>
      <c r="E74" s="95">
        <v>0</v>
      </c>
    </row>
    <row r="75" spans="1:5" x14ac:dyDescent="0.25">
      <c r="A75" s="92" t="s">
        <v>13</v>
      </c>
      <c r="B75" s="93">
        <v>0</v>
      </c>
      <c r="C75" s="93">
        <v>40000</v>
      </c>
      <c r="D75" s="93">
        <v>40000</v>
      </c>
      <c r="E75" s="93">
        <v>0</v>
      </c>
    </row>
    <row r="76" spans="1:5" x14ac:dyDescent="0.25">
      <c r="A76" s="96" t="s">
        <v>34</v>
      </c>
      <c r="B76" s="93">
        <v>0</v>
      </c>
      <c r="C76" s="93">
        <v>40000</v>
      </c>
      <c r="D76" s="93">
        <v>40000</v>
      </c>
      <c r="E76" s="93">
        <v>0</v>
      </c>
    </row>
    <row r="77" spans="1:5" x14ac:dyDescent="0.25">
      <c r="A77" s="92" t="s">
        <v>99</v>
      </c>
      <c r="B77" s="93">
        <v>194088</v>
      </c>
      <c r="C77" s="93">
        <v>39429</v>
      </c>
      <c r="D77" s="93">
        <v>233517</v>
      </c>
      <c r="E77" s="93">
        <v>120.32</v>
      </c>
    </row>
    <row r="78" spans="1:5" x14ac:dyDescent="0.25">
      <c r="A78" s="127" t="s">
        <v>100</v>
      </c>
      <c r="B78" s="128">
        <v>95000</v>
      </c>
      <c r="C78" s="128">
        <v>34373</v>
      </c>
      <c r="D78" s="128">
        <v>129373</v>
      </c>
      <c r="E78" s="128">
        <v>136.18</v>
      </c>
    </row>
    <row r="79" spans="1:5" x14ac:dyDescent="0.25">
      <c r="A79" s="94" t="s">
        <v>25</v>
      </c>
      <c r="B79" s="95">
        <v>14250</v>
      </c>
      <c r="C79" s="95">
        <v>50000</v>
      </c>
      <c r="D79" s="95">
        <v>64250</v>
      </c>
      <c r="E79" s="95">
        <v>450.88</v>
      </c>
    </row>
    <row r="80" spans="1:5" x14ac:dyDescent="0.25">
      <c r="A80" s="92" t="s">
        <v>12</v>
      </c>
      <c r="B80" s="93">
        <v>14250</v>
      </c>
      <c r="C80" s="93">
        <v>50000</v>
      </c>
      <c r="D80" s="93">
        <v>64250</v>
      </c>
      <c r="E80" s="93">
        <v>450.88</v>
      </c>
    </row>
    <row r="81" spans="1:5" x14ac:dyDescent="0.25">
      <c r="A81" s="96" t="s">
        <v>32</v>
      </c>
      <c r="B81" s="93">
        <v>14250</v>
      </c>
      <c r="C81" s="93">
        <v>50000</v>
      </c>
      <c r="D81" s="93">
        <v>64250</v>
      </c>
      <c r="E81" s="93">
        <v>450.88</v>
      </c>
    </row>
    <row r="82" spans="1:5" x14ac:dyDescent="0.25">
      <c r="A82" s="94" t="s">
        <v>80</v>
      </c>
      <c r="B82" s="95">
        <v>80750</v>
      </c>
      <c r="C82" s="95">
        <v>-15627</v>
      </c>
      <c r="D82" s="95">
        <v>65123</v>
      </c>
      <c r="E82" s="95">
        <v>80.650000000000006</v>
      </c>
    </row>
    <row r="83" spans="1:5" x14ac:dyDescent="0.25">
      <c r="A83" s="92" t="s">
        <v>12</v>
      </c>
      <c r="B83" s="93">
        <v>80750</v>
      </c>
      <c r="C83" s="93">
        <v>-15627</v>
      </c>
      <c r="D83" s="93">
        <v>65123</v>
      </c>
      <c r="E83" s="93">
        <v>80.650000000000006</v>
      </c>
    </row>
    <row r="84" spans="1:5" x14ac:dyDescent="0.25">
      <c r="A84" s="96" t="s">
        <v>32</v>
      </c>
      <c r="B84" s="93">
        <v>80750</v>
      </c>
      <c r="C84" s="93">
        <v>-15627</v>
      </c>
      <c r="D84" s="93">
        <v>65123</v>
      </c>
      <c r="E84" s="93">
        <v>80.650000000000006</v>
      </c>
    </row>
    <row r="85" spans="1:5" x14ac:dyDescent="0.25">
      <c r="A85" s="127" t="s">
        <v>101</v>
      </c>
      <c r="B85" s="128">
        <v>85120</v>
      </c>
      <c r="C85" s="128">
        <v>5052</v>
      </c>
      <c r="D85" s="128">
        <v>90172</v>
      </c>
      <c r="E85" s="128">
        <v>105.94</v>
      </c>
    </row>
    <row r="86" spans="1:5" x14ac:dyDescent="0.25">
      <c r="A86" s="94" t="s">
        <v>25</v>
      </c>
      <c r="B86" s="95">
        <v>25650</v>
      </c>
      <c r="C86" s="95">
        <v>0</v>
      </c>
      <c r="D86" s="95">
        <v>25650</v>
      </c>
      <c r="E86" s="95">
        <v>100</v>
      </c>
    </row>
    <row r="87" spans="1:5" x14ac:dyDescent="0.25">
      <c r="A87" s="92" t="s">
        <v>12</v>
      </c>
      <c r="B87" s="93">
        <v>25650</v>
      </c>
      <c r="C87" s="93">
        <v>0</v>
      </c>
      <c r="D87" s="93">
        <v>25650</v>
      </c>
      <c r="E87" s="93">
        <v>100</v>
      </c>
    </row>
    <row r="88" spans="1:5" x14ac:dyDescent="0.25">
      <c r="A88" s="96" t="s">
        <v>31</v>
      </c>
      <c r="B88" s="93">
        <v>12790</v>
      </c>
      <c r="C88" s="93">
        <v>0</v>
      </c>
      <c r="D88" s="93">
        <v>12790</v>
      </c>
      <c r="E88" s="93">
        <v>100</v>
      </c>
    </row>
    <row r="89" spans="1:5" x14ac:dyDescent="0.25">
      <c r="A89" s="96" t="s">
        <v>32</v>
      </c>
      <c r="B89" s="93">
        <v>12860</v>
      </c>
      <c r="C89" s="93">
        <v>0</v>
      </c>
      <c r="D89" s="93">
        <v>12860</v>
      </c>
      <c r="E89" s="93">
        <v>100</v>
      </c>
    </row>
    <row r="90" spans="1:5" x14ac:dyDescent="0.25">
      <c r="A90" s="94" t="s">
        <v>77</v>
      </c>
      <c r="B90" s="95">
        <v>0</v>
      </c>
      <c r="C90" s="95">
        <v>3653</v>
      </c>
      <c r="D90" s="95">
        <v>3653</v>
      </c>
      <c r="E90" s="95">
        <v>0</v>
      </c>
    </row>
    <row r="91" spans="1:5" x14ac:dyDescent="0.25">
      <c r="A91" s="92" t="s">
        <v>12</v>
      </c>
      <c r="B91" s="93">
        <v>0</v>
      </c>
      <c r="C91" s="93">
        <v>3653</v>
      </c>
      <c r="D91" s="93">
        <v>3653</v>
      </c>
      <c r="E91" s="93">
        <v>0</v>
      </c>
    </row>
    <row r="92" spans="1:5" x14ac:dyDescent="0.25">
      <c r="A92" s="96" t="s">
        <v>32</v>
      </c>
      <c r="B92" s="93">
        <v>0</v>
      </c>
      <c r="C92" s="93">
        <v>3653</v>
      </c>
      <c r="D92" s="93">
        <v>3653</v>
      </c>
      <c r="E92" s="93">
        <v>0</v>
      </c>
    </row>
    <row r="93" spans="1:5" x14ac:dyDescent="0.25">
      <c r="A93" s="94" t="s">
        <v>78</v>
      </c>
      <c r="B93" s="95">
        <v>59470</v>
      </c>
      <c r="C93" s="95">
        <v>1399</v>
      </c>
      <c r="D93" s="95">
        <v>60869</v>
      </c>
      <c r="E93" s="95">
        <v>102.35</v>
      </c>
    </row>
    <row r="94" spans="1:5" x14ac:dyDescent="0.25">
      <c r="A94" s="92" t="s">
        <v>12</v>
      </c>
      <c r="B94" s="93">
        <v>59470</v>
      </c>
      <c r="C94" s="93">
        <v>1399</v>
      </c>
      <c r="D94" s="93">
        <v>60869</v>
      </c>
      <c r="E94" s="93">
        <v>102.35</v>
      </c>
    </row>
    <row r="95" spans="1:5" x14ac:dyDescent="0.25">
      <c r="A95" s="96" t="s">
        <v>31</v>
      </c>
      <c r="B95" s="93">
        <v>25530</v>
      </c>
      <c r="C95" s="93">
        <v>0</v>
      </c>
      <c r="D95" s="93">
        <v>25530</v>
      </c>
      <c r="E95" s="93">
        <v>100</v>
      </c>
    </row>
    <row r="96" spans="1:5" x14ac:dyDescent="0.25">
      <c r="A96" s="96" t="s">
        <v>32</v>
      </c>
      <c r="B96" s="93">
        <v>33940</v>
      </c>
      <c r="C96" s="93">
        <v>1399</v>
      </c>
      <c r="D96" s="93">
        <v>35339</v>
      </c>
      <c r="E96" s="93">
        <v>104.12</v>
      </c>
    </row>
    <row r="97" spans="1:5" x14ac:dyDescent="0.25">
      <c r="A97" s="127" t="s">
        <v>102</v>
      </c>
      <c r="B97" s="128">
        <v>13968</v>
      </c>
      <c r="C97" s="128">
        <v>4</v>
      </c>
      <c r="D97" s="128">
        <v>13972</v>
      </c>
      <c r="E97" s="128">
        <v>100.03</v>
      </c>
    </row>
    <row r="98" spans="1:5" x14ac:dyDescent="0.25">
      <c r="A98" s="94" t="s">
        <v>25</v>
      </c>
      <c r="B98" s="95">
        <v>2300</v>
      </c>
      <c r="C98" s="95">
        <v>0</v>
      </c>
      <c r="D98" s="95">
        <v>2300</v>
      </c>
      <c r="E98" s="95">
        <v>100</v>
      </c>
    </row>
    <row r="99" spans="1:5" x14ac:dyDescent="0.25">
      <c r="A99" s="92" t="s">
        <v>12</v>
      </c>
      <c r="B99" s="93">
        <v>2300</v>
      </c>
      <c r="C99" s="93">
        <v>0</v>
      </c>
      <c r="D99" s="93">
        <v>2300</v>
      </c>
      <c r="E99" s="93">
        <v>100</v>
      </c>
    </row>
    <row r="100" spans="1:5" x14ac:dyDescent="0.25">
      <c r="A100" s="96" t="s">
        <v>31</v>
      </c>
      <c r="B100" s="93">
        <v>2130</v>
      </c>
      <c r="C100" s="93">
        <v>0</v>
      </c>
      <c r="D100" s="93">
        <v>2130</v>
      </c>
      <c r="E100" s="93">
        <v>100</v>
      </c>
    </row>
    <row r="101" spans="1:5" x14ac:dyDescent="0.25">
      <c r="A101" s="96" t="s">
        <v>32</v>
      </c>
      <c r="B101" s="93">
        <v>170</v>
      </c>
      <c r="C101" s="93">
        <v>0</v>
      </c>
      <c r="D101" s="93">
        <v>170</v>
      </c>
      <c r="E101" s="93">
        <v>100</v>
      </c>
    </row>
    <row r="102" spans="1:5" x14ac:dyDescent="0.25">
      <c r="A102" s="94" t="s">
        <v>79</v>
      </c>
      <c r="B102" s="95">
        <v>11668</v>
      </c>
      <c r="C102" s="95">
        <v>4</v>
      </c>
      <c r="D102" s="95">
        <v>11672</v>
      </c>
      <c r="E102" s="95">
        <v>100.03</v>
      </c>
    </row>
    <row r="103" spans="1:5" ht="18.75" customHeight="1" x14ac:dyDescent="0.25">
      <c r="A103" s="116" t="s">
        <v>12</v>
      </c>
      <c r="B103" s="117">
        <v>11668</v>
      </c>
      <c r="C103" s="117">
        <v>4</v>
      </c>
      <c r="D103" s="117">
        <v>11672</v>
      </c>
      <c r="E103" s="117">
        <v>100.03</v>
      </c>
    </row>
    <row r="104" spans="1:5" ht="19.5" customHeight="1" x14ac:dyDescent="0.25">
      <c r="A104" s="118" t="s">
        <v>31</v>
      </c>
      <c r="B104" s="119">
        <v>11008</v>
      </c>
      <c r="C104" s="119">
        <v>4</v>
      </c>
      <c r="D104" s="119">
        <v>11012</v>
      </c>
      <c r="E104" s="119">
        <v>100.04</v>
      </c>
    </row>
    <row r="105" spans="1:5" ht="15" customHeight="1" x14ac:dyDescent="0.25">
      <c r="A105" s="118" t="s">
        <v>32</v>
      </c>
      <c r="B105" s="119">
        <v>660</v>
      </c>
      <c r="C105" s="119">
        <v>0</v>
      </c>
      <c r="D105" s="119">
        <v>660</v>
      </c>
      <c r="E105" s="119">
        <v>100</v>
      </c>
    </row>
    <row r="107" spans="1:5" x14ac:dyDescent="0.25">
      <c r="A107" s="136" t="s">
        <v>114</v>
      </c>
      <c r="B107" s="136"/>
      <c r="C107" s="136"/>
      <c r="D107" s="136"/>
      <c r="E107" s="136"/>
    </row>
    <row r="108" spans="1:5" x14ac:dyDescent="0.25">
      <c r="A108" t="s">
        <v>126</v>
      </c>
      <c r="E108" s="131"/>
    </row>
    <row r="109" spans="1:5" x14ac:dyDescent="0.25">
      <c r="A109" t="s">
        <v>127</v>
      </c>
    </row>
    <row r="110" spans="1:5" x14ac:dyDescent="0.25">
      <c r="A110" t="s">
        <v>115</v>
      </c>
    </row>
    <row r="111" spans="1:5" x14ac:dyDescent="0.25">
      <c r="A111" t="s">
        <v>116</v>
      </c>
    </row>
    <row r="113" spans="1:5" x14ac:dyDescent="0.25">
      <c r="A113" s="136" t="s">
        <v>117</v>
      </c>
      <c r="B113" s="136"/>
      <c r="C113" s="136"/>
      <c r="D113" s="136"/>
      <c r="E113" s="136"/>
    </row>
    <row r="114" spans="1:5" x14ac:dyDescent="0.25">
      <c r="A114" t="s">
        <v>118</v>
      </c>
    </row>
    <row r="115" spans="1:5" x14ac:dyDescent="0.25">
      <c r="A115" t="s">
        <v>119</v>
      </c>
    </row>
    <row r="117" spans="1:5" x14ac:dyDescent="0.25">
      <c r="C117" t="s">
        <v>107</v>
      </c>
    </row>
    <row r="118" spans="1:5" x14ac:dyDescent="0.25">
      <c r="C118" t="s">
        <v>120</v>
      </c>
    </row>
    <row r="120" spans="1:5" x14ac:dyDescent="0.25">
      <c r="A120" t="s">
        <v>122</v>
      </c>
    </row>
    <row r="121" spans="1:5" x14ac:dyDescent="0.25">
      <c r="A121" t="s">
        <v>123</v>
      </c>
    </row>
    <row r="122" spans="1:5" x14ac:dyDescent="0.25">
      <c r="A122" t="s">
        <v>124</v>
      </c>
    </row>
  </sheetData>
  <mergeCells count="5">
    <mergeCell ref="A2:E2"/>
    <mergeCell ref="A4:E4"/>
    <mergeCell ref="A6:E6"/>
    <mergeCell ref="A107:E107"/>
    <mergeCell ref="A113:E113"/>
  </mergeCells>
  <phoneticPr fontId="35" type="noConversion"/>
  <conditionalFormatting sqref="A21">
    <cfRule type="containsBlanks" dxfId="0" priority="1">
      <formula>LEN(TRIM(A21))=0</formula>
    </cfRule>
  </conditionalFormatting>
  <dataValidations count="1">
    <dataValidation allowBlank="1" showInputMessage="1" showErrorMessage="1" promptTitle="KLASA" prompt="_x000a_Upisati klasifikacijsku oznaku predmeta u kojem se nalazi dostavljeni financijski plan" sqref="A21" xr:uid="{CBA9638E-6F23-4BF5-85C6-D9FD0B542102}"/>
  </dataValidations>
  <pageMargins left="0.19685039370078741" right="0.19685039370078741" top="0.39370078740157483" bottom="0.39370078740157483" header="0.19685039370078741" footer="0.19685039370078741"/>
  <pageSetup paperSize="9" scale="97" firstPageNumber="6" fitToHeight="0" orientation="landscape" useFirstPageNumber="1" r:id="rId1"/>
  <headerFooter>
    <oddFooter>&amp;C&amp;P</oddFooter>
  </headerFooter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Sažetak</vt:lpstr>
      <vt:lpstr>Račun prihoda i rashoda</vt:lpstr>
      <vt:lpstr>Rashodi po funkcijskoj</vt:lpstr>
      <vt:lpstr>Račun financiranja</vt:lpstr>
      <vt:lpstr>Posebni dio</vt:lpstr>
      <vt:lpstr>'Posebni dio'!Podrucje_ispisa</vt:lpstr>
      <vt:lpstr>'Račun financiranja'!Podrucje_ispisa</vt:lpstr>
      <vt:lpstr>'Račun prihoda i rashoda'!Podrucje_ispisa</vt:lpstr>
      <vt:lpstr>'Rashodi po funkcijskoj'!Podrucje_ispisa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Alenka Car</cp:lastModifiedBy>
  <cp:lastPrinted>2026-09-22T13:12:29Z</cp:lastPrinted>
  <dcterms:created xsi:type="dcterms:W3CDTF">2022-08-12T12:51:27Z</dcterms:created>
  <dcterms:modified xsi:type="dcterms:W3CDTF">2026-10-21T10:18:58Z</dcterms:modified>
</cp:coreProperties>
</file>